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1920" windowWidth="19320" windowHeight="9720" tabRatio="932" activeTab="2"/>
  </bookViews>
  <sheets>
    <sheet name="Naslovna" sheetId="1" r:id="rId1"/>
    <sheet name="Uvjeti" sheetId="29" r:id="rId2"/>
    <sheet name="troškovnik" sheetId="4" r:id="rId3"/>
  </sheets>
  <definedNames>
    <definedName name="_xlnm.Print_Area" localSheetId="2">troškovnik!$A$1:$K$226</definedName>
  </definedNames>
  <calcPr calcId="145621"/>
</workbook>
</file>

<file path=xl/calcChain.xml><?xml version="1.0" encoding="utf-8"?>
<calcChain xmlns="http://schemas.openxmlformats.org/spreadsheetml/2006/main">
  <c r="K8" i="4" l="1"/>
  <c r="K194" i="4"/>
  <c r="K191" i="4"/>
  <c r="K10" i="4" l="1"/>
  <c r="K182" i="4" l="1"/>
  <c r="K166" i="4"/>
  <c r="K128" i="4" l="1"/>
  <c r="K38" i="4" l="1"/>
  <c r="K37" i="4"/>
  <c r="K188" i="4"/>
  <c r="K186" i="4" l="1"/>
  <c r="K123" i="4" l="1"/>
  <c r="K126" i="4" l="1"/>
  <c r="K79" i="4" l="1"/>
  <c r="G83" i="4" s="1"/>
  <c r="K164" i="4" l="1"/>
  <c r="K184" i="4" l="1"/>
  <c r="G197" i="4" s="1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47" i="4"/>
  <c r="K131" i="4"/>
  <c r="K120" i="4"/>
  <c r="K117" i="4"/>
  <c r="K99" i="4"/>
  <c r="K35" i="4"/>
  <c r="G44" i="4" s="1"/>
  <c r="K36" i="4"/>
  <c r="K11" i="4"/>
  <c r="K13" i="4"/>
  <c r="K14" i="4"/>
  <c r="K15" i="4"/>
  <c r="K16" i="4"/>
  <c r="G170" i="4" l="1"/>
  <c r="G133" i="4"/>
  <c r="F218" i="4" l="1"/>
  <c r="F216" i="4" l="1"/>
  <c r="K96" i="4"/>
  <c r="G102" i="4" s="1"/>
  <c r="K77" i="4"/>
  <c r="F212" i="4" l="1"/>
  <c r="K61" i="4"/>
  <c r="G63" i="4" s="1"/>
  <c r="F214" i="4"/>
  <c r="F210" i="4"/>
  <c r="F208" i="4" l="1"/>
  <c r="K12" i="4"/>
  <c r="G19" i="4" l="1"/>
  <c r="F206" i="4"/>
  <c r="F204" i="4" l="1"/>
  <c r="F222" i="4" s="1"/>
  <c r="F224" i="4" l="1"/>
  <c r="E52" i="1" s="1"/>
  <c r="E50" i="1"/>
</calcChain>
</file>

<file path=xl/sharedStrings.xml><?xml version="1.0" encoding="utf-8"?>
<sst xmlns="http://schemas.openxmlformats.org/spreadsheetml/2006/main" count="279" uniqueCount="192">
  <si>
    <t>REPUBLIKA HRVATSKA</t>
  </si>
  <si>
    <t>TROŠKOVNIK O POTREBNIM SANACIJSKIM RADOVIMA U STANU</t>
  </si>
  <si>
    <t>Županija:</t>
  </si>
  <si>
    <t>Ime i prezime:</t>
  </si>
  <si>
    <t>OIB:</t>
  </si>
  <si>
    <t>Mjesto:</t>
  </si>
  <si>
    <t>Ulica i broj:</t>
  </si>
  <si>
    <t>Tlocrtna površina  (m²):</t>
  </si>
  <si>
    <t>Pozicija stana u objektu:</t>
  </si>
  <si>
    <t>Broj etaža u objektu:</t>
  </si>
  <si>
    <t>Naziv građevine:</t>
  </si>
  <si>
    <t>Komunalna zona:</t>
  </si>
  <si>
    <t>Izvoditelj radova:</t>
  </si>
  <si>
    <t>Oznaka stana:</t>
  </si>
  <si>
    <t>Potpis:</t>
  </si>
  <si>
    <t>Pečat:</t>
  </si>
  <si>
    <t>Ukupna cijena s PDV-om:</t>
  </si>
  <si>
    <t>Opis radova</t>
  </si>
  <si>
    <t>Količina</t>
  </si>
  <si>
    <t>1.</t>
  </si>
  <si>
    <t>1.1.</t>
  </si>
  <si>
    <t>1.2.</t>
  </si>
  <si>
    <t>1.3.</t>
  </si>
  <si>
    <t>1.4.</t>
  </si>
  <si>
    <t>Redni br.</t>
  </si>
  <si>
    <t>Stambeno</t>
  </si>
  <si>
    <t>OPĆI OPIS RUŠENJE I DEMONTAŽA</t>
  </si>
  <si>
    <t>Ukupno
(kn)</t>
  </si>
  <si>
    <t>ZIDARSKI RADOVI</t>
  </si>
  <si>
    <t>OPĆI OPIS ZIDARSKIH RADOVA</t>
  </si>
  <si>
    <t>IZOLATERSKI RADOVI</t>
  </si>
  <si>
    <t>Jed.
Mjera</t>
  </si>
  <si>
    <t>Jed.
Cijena</t>
  </si>
  <si>
    <t>KERAMIČARSKI RADOVI</t>
  </si>
  <si>
    <t>REKAPITULACIJA</t>
  </si>
  <si>
    <t>Ukupna cijena:</t>
  </si>
  <si>
    <t>Opis usvojenih uvjeta radova u sanaciji:</t>
  </si>
  <si>
    <t>- Za svaku izmjenu ili dopunu potrebno je dobiti pismenu suglasnost investitora odnosno naručitelja radova.</t>
  </si>
  <si>
    <t>Opis primopredaje radova:</t>
  </si>
  <si>
    <t>- Primopredajnim zapisnikom utvrđuje se:</t>
  </si>
  <si>
    <t>- Jesu li radovi izvedeni u cijelosti prema ugovoru, troškovniku i pravilima struke.</t>
  </si>
  <si>
    <t>- Odgovara li kvaliteta izvedenih radova ugovorenoj kvaliteti, odnosno koje radove izvoditelj mora o svome trošku dovršiti ili prepraviti.</t>
  </si>
  <si>
    <t>- Definiranje roka otklanjanja nedostataka.</t>
  </si>
  <si>
    <t>- Ukoliko se nedostaci ne otklone u definiranome roku, ugovorne strane su suglasne da se sanacija, odnosno završetak radova izvrši o trošku izvoditelja.</t>
  </si>
  <si>
    <t>Datum:</t>
  </si>
  <si>
    <t>Adresa:</t>
  </si>
  <si>
    <t>- Ukoliko se pojave van troškovnički radovi isti ne mogu biti više od deset posto ukupno ugovorenih radova.</t>
  </si>
  <si>
    <t>- Ukoliko izvoditelj radova uoči dodatne radove, koji nisu navedeni u stavkama troškovnika, dužan je za van troškovničke radove dostavit ponudu, analizu cijena i opis radova koji su potrebni.</t>
  </si>
  <si>
    <t xml:space="preserve">- Izvedba radova treba biti prema nacrtima, općim uvjetima i opisu radova, detaljima i prema pravilima zanata. </t>
  </si>
  <si>
    <t>- Eventualna odstupanja treba prethodno dogovoriti s nadzornim inženjerom i projektantom za svaki pojedini slučaj.</t>
  </si>
  <si>
    <t xml:space="preserve">- Tolerancija mjera izvedenih radova određena su uzancama zanata, odnosno prema odluci projektanta i nadzorne službe. </t>
  </si>
  <si>
    <t>- Rad obuhvaća osim opisanog u troškovniku, još  i prijenose, prijevoz, dizanje, utovar i istovar materijala unutar gradilišta, pripremanje morta i betona, zaštićivanje konstrukcije od štetnih atmosferskih utjecaja, sve pomoćne radove kao: skupljanje rasutog materijala, održavanje čistoće gradilišta.</t>
  </si>
  <si>
    <t>- Primopredaja i konačni obračun izvršiti će ovlašteni predstavnici obiju ugovorenih strana, nakon dovršenja sanacije ili izgradnje.</t>
  </si>
  <si>
    <t>- Sastavni dio troškovnika su sva prava i obveze koje proizlaze iz Zakona o gradnji i Zakona o obveznim odnosima.</t>
  </si>
  <si>
    <t xml:space="preserve">- Za sve radove treba primjenjivati tehničke propise, pravilnike, odredbe, uzance, građ. norme, a upotrijebljeni materijal, koji izvođač dobavlja i ugrađuje, mora odgovarati normama (HRN). </t>
  </si>
  <si>
    <t>- Sva odstupanja od dogovorenih tolerantnih mjera izvoditelj radova je dužan otkloniti o svom trošku. To vrijedi za sve vrste radova, kao što su građevinski, obrtnički i montažerski, opremanje i ostali radovi.</t>
  </si>
  <si>
    <r>
      <rPr>
        <b/>
        <sz val="12"/>
        <color theme="1"/>
        <rFont val="Times New Roman"/>
        <family val="1"/>
        <charset val="238"/>
      </rPr>
      <t>*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Izvoditelj radova u prisutnosti investitora izvršio je pregled lokacije, odnosno potrebnih sanacijskih radova prema dostavljenom troškovniku.</t>
    </r>
  </si>
  <si>
    <t>2.1.</t>
  </si>
  <si>
    <t>2.2.</t>
  </si>
  <si>
    <t>3.1.</t>
  </si>
  <si>
    <t>4.1.</t>
  </si>
  <si>
    <t>6.1.</t>
  </si>
  <si>
    <t>8.2.</t>
  </si>
  <si>
    <t>8.1.</t>
  </si>
  <si>
    <t>5.2.</t>
  </si>
  <si>
    <t>Ministarstvo branitelja</t>
  </si>
  <si>
    <t>5.1.</t>
  </si>
  <si>
    <t>8.3.</t>
  </si>
  <si>
    <t>Trg Nevenke Topalušić 1, Zagreb</t>
  </si>
  <si>
    <t>2.</t>
  </si>
  <si>
    <t>2.3.</t>
  </si>
  <si>
    <t>3.</t>
  </si>
  <si>
    <t>4.</t>
  </si>
  <si>
    <t>5.</t>
  </si>
  <si>
    <t>6.</t>
  </si>
  <si>
    <t>7.</t>
  </si>
  <si>
    <t>8.</t>
  </si>
  <si>
    <t>7.1.</t>
  </si>
  <si>
    <t>8.4.</t>
  </si>
  <si>
    <t>Radove na rušenjima pojedinih dijelova stana izvesti pažljivo. Sačuvati sve konstruktivne elemente u neposrednoj blizini rušenja. Sav iskoristivi materijal posložiti, spremiti i zaštititi. Prije početka radova od nadležnih tijela zatražiti određivanje mjesta za odlaganje, kako ne bi došlo do nepotrebnog preslagivanja istog, na račun i u režiji izvođača. Poduzeti sve radnje osiguranja dijelova koji se ruše ili demontiraju te primjeniti sve Zakonom propisane zaštite na radu.</t>
  </si>
  <si>
    <t>kom</t>
  </si>
  <si>
    <t>m2</t>
  </si>
  <si>
    <t>1.5.</t>
  </si>
  <si>
    <t>komplet</t>
  </si>
  <si>
    <t>kupaonica</t>
  </si>
  <si>
    <t>UKUPNO RUŠENJA I DEMONTAŽE :</t>
  </si>
  <si>
    <t>1.  RUŠENJE I DEMONTAŽA</t>
  </si>
  <si>
    <t>2. ZIDARSKI RADOVI</t>
  </si>
  <si>
    <t>U jediničnu cijenu zidarskih radova uračunati sav potreban rad i materijal, sve transporte, zaštitu od atmosferskih utjecaja, korištenje radne skele i sl. Uračunati grubo čišćenje te uklanjanje otpadaka i osiguranje mjera zaštite na radu.Kod izvedbe estriha izvođač je dužan zatražiti od nadzornog inženjera visinske kote, te ih u naravi usaglasiti sa projektnim zadacima.Obavezna provjera isušenosti estriha prije postavljanja podova.Obračun po m3(m2) ugrađenog materijala.</t>
  </si>
  <si>
    <t>paušalno</t>
  </si>
  <si>
    <t>Razna sitna  štemanja, probijanja i slično po nalogu nadzornog inžinjera.</t>
  </si>
  <si>
    <t>m</t>
  </si>
  <si>
    <t>Razna sitna krpanja i popravci.</t>
  </si>
  <si>
    <t>UKUPNO ZIDARSKI RADOVI :</t>
  </si>
  <si>
    <t>U jediničnu cijenu radova uključiti sav materijal i rad na nabavi i postavljanju materijala. U cijenu uključiti sav spojni materijal. Kod postavljanje metalnih profila na spoju istih sa betonskim ili zidanim elementima obavezno postavljati traku za spriječavanje prijenosa vibracija i zvuka. Sve spojeve ploča obavezno obložiti trakom za spojeve, te prethodno i naknadno ogletati.  Završena površina mora biti spremna za bojanje, bez neravnima na površini. 
Obračun radova po m2 odrađene površine. Sve radove izvesti u skladu sa elaboratom zaštite od požara.</t>
  </si>
  <si>
    <t>OPĆI OPIS IZOLATERSKI RADOVI</t>
  </si>
  <si>
    <t>UKUPNO IZOLATERSKI RADOVI :</t>
  </si>
  <si>
    <t>OPĆI OPIS STOLARSKI RADOVI</t>
  </si>
  <si>
    <t>U jediničnu cijenu uračunati sva pomoćna i osnovna sredstva, materijal i rad potreban za izvedbu radova, osiguranju mjera HTZ i transporta.Nuditi gotov proizvod sa uračunatim rezanjima, prilagođavanju površina gabaritima, spojnim spredstvima . Mjere je potrebno uzeti u naravi.
Obračun po stvarnoj količini ugrađenog materijala. OBRATITI POZORNOST NA UGRADNJU VANJSKOG PROZORA (SISTEM "RAL UGRADNJE").</t>
  </si>
  <si>
    <t>UKUPNO STOLARSKI RADOVI (vanjska i unutarnja stolarija) :</t>
  </si>
  <si>
    <t>OPĆI OPIS KERAMIČARSKI RADOVI</t>
  </si>
  <si>
    <t>U jediničnu cijenu uračunati sva pomoćna i osnovna sredstva, materijal i rad potreban za izvedbu radova, osiguranju mjera HTZ i transporta.Nuditi gotov proizvod sa uračunatim rezanjima, prilagođavanj površina gabaritima, spojnim spredstvima (ljepilo), masama za fugiranje i sl. Uračunati izradu i postavljanje sokla, kutnih letava oko otvora i na vertikalnim spojevima zida i sl.U cijenu uračunati fugiranje svih kuteva (spojeva) keramike, pripadajućim silikonom za fugiranje _x000D_Nuditi samo keramiku I klase, u boji, dezenu i načinu postavljanja (ravno-dijagonalno) te dimenzija pločica po odabiru investitora. Obračun po stvarnoj količini ugrađenog opločanja.</t>
  </si>
  <si>
    <t xml:space="preserve">      podne keramičke pločice</t>
  </si>
  <si>
    <t>UKUPNO KERAMIČARSKI RADOVI :</t>
  </si>
  <si>
    <t xml:space="preserve">Sve zidne površine potrebno je u cijelosti ogletati, fino pobrusiti i isprašiti. Prije nanošenja novih slojeva boje površine je potrebno premazati temeljnim prajmerom. Prije ličenja postojeće stare stolarije i bravarije potrebno je pokrpati oštećena mjesta, površine fino pobrusiti, isprašiti te nanijeti temeljni premaz. U jediničnu cijenu uračunati sva pomoćna i osnovna sredstva, materijal i rad potreban za izvedbu radova, osiguranju mjera HTZ i transporta.Sva bojanja zidova izvesti s jednim temeljnim slojem i dva dekorativna završna premaza u tonu i boji po izboru projektanta. Ličenje stolarije i bravarije je također s jednim temeljnim premazom i dva završna lak premaza. Obračun po stvarnoj količini izvedenih radova.  </t>
  </si>
  <si>
    <t xml:space="preserve">      bojanje postojećih zidova</t>
  </si>
  <si>
    <t xml:space="preserve">      bojanje stropava</t>
  </si>
  <si>
    <t>UKUPNO SOBOSLIKARSKI I LIČILAČKI RADOVI :</t>
  </si>
  <si>
    <t>8.5.</t>
  </si>
  <si>
    <t>U jedininičnu cijenu kompleta uključeni su svi elementi za potpuno funkcioniranje. U jediničnu cijenu su uključeni svi ventili, rozete, pričvrsni pribor, dovod tople i hladne vode 1/2" sve do potpune gotovosti kompleta. U cijenu uračunati sav osnovni i pomoćni materijal i rad. Eventualne razlike obračunati će se prema jediničnim cijenama iz ovog troškovnika. U sve radove uključiti silikoniranje opreme trajnim sanitarnim silikonom u boji sanitarije, na svim spojevima sa zidom i podom.</t>
  </si>
  <si>
    <t>Umivaonik dim. 65x55 cm</t>
  </si>
  <si>
    <t>PONUDA PO KOMPLETIMA</t>
  </si>
  <si>
    <t>Dobava i ugradba  WC školjke  I klase, uključivo sa, kutnim ventilom, rozetom, daskom za sjedenje i vodokotlićem sa priborom. U stavku uračunati sva štemanja i krpanja. Komplet.</t>
  </si>
  <si>
    <t>Dobava i ugradba slavine s holender nastavkom za stroj za pranje rublja. U cijenu uračunati dovod i odvod vode, podžbukni ventil s rozetom, slavinu sa ručkom i odvodnu ugradbenu garnituru. U cijenu uračunati sva štemanja i krpanja. Komplet.</t>
  </si>
  <si>
    <t>Dobava i ugradba ogledala iznad umivaonika u širini umivaonika, prvoklasne izvedbe s ugradnjom na nevidljive nosače. Obračun po komadu kompletno montiranog ogledala, uključivo sav potreban rad i materijal.</t>
  </si>
  <si>
    <t>Dobava i ugradba etažera. Obračun po komadu kompletno montiranog etažera, uključivo sav potreban rad i materijal.</t>
  </si>
  <si>
    <t>Ostali građevinski radovi i sitni potrošni materijal kod zamjene instalacija u kupanici i kod montaže sanitarije.</t>
  </si>
  <si>
    <t>UKUPNO VODOVOD I KANALIZACIJA, SANITARNA OPREMA:</t>
  </si>
  <si>
    <t>OPĆI OPIS ELEKTROTEHNIČKIH INSTALACIJA</t>
  </si>
  <si>
    <t>U pojedinim stavkama troškovnika navedeni su mogući tipovi proizvoda, odnosno proizvođača, što je samo preporuka projektanta kao pokazatelj nivoa kvalitete, funkcionalnosti, dizajna i slično, ili preporuka proizilazi iz određenih proračuna. Ponuditelj može ponuditi i drugi proizvod, drugog proizvođača, ako može argumentirati da je jednako vrijedan-kvalitetan, te da osigurava jednako dobre rezultate predviđene projektom, odnosno proračunima . Ponuditelj mora navesti proizvod koji alternativno nudi, te proizvođača tog proizvoda. Stavke troškovnika rađene su po kompletima.</t>
  </si>
  <si>
    <t>UKUPNO ELEKTROTEHNIČKE INSTALACIJE :</t>
  </si>
  <si>
    <t>RUŠENJE I DEMONTAŽE</t>
  </si>
  <si>
    <t>STOLARSKI RADOVI (vanjska i unutarnja stolarija)</t>
  </si>
  <si>
    <t xml:space="preserve">SOBOSLIKARSKO LIČILAČKI RADOVI </t>
  </si>
  <si>
    <t>INSTALACIJE VODOVODA I KANALIZACIJE TE SANITARNE OPREME</t>
  </si>
  <si>
    <t>ELEKTROTEHNIČKE INSTALACIJE</t>
  </si>
  <si>
    <t>UKUPNO RADOVI S PDV-om :</t>
  </si>
  <si>
    <t>UKUPNO RADOVI NETTO :</t>
  </si>
  <si>
    <t>Bojanje unutarnjih zidova disperzivnom bojom, u dva sloja u tonu i nijansi po izboru projektanta. Prije nanošenja boje sve površine potrebno je dobro otprašiti i premazati impregnacijskim premazom. U cijenu uključiti sav materijal,  pripremne i pomoćne radove, kao što su gletanje, brušenje, radne skele i sl.</t>
  </si>
  <si>
    <t>Dobava i ugradba držača za ručnike pokraj umivanika i kade, zidna kromirana. Obračun po komadu kompletno montiranog držača, uključivo sav potreban rad i materijal.</t>
  </si>
  <si>
    <t>Dobava i ugradba držača WC papira, bočnomontaža na zid, rotacijska izvedba. Obračun po komadu kompletno montiranog držača, uključivo sav potreban rad i materijal.</t>
  </si>
  <si>
    <t>Dobava i montaža kompleta za tekući sapun s montažom na zid. Obračun po komadu kompletno montiranog držača, uključivo sav potreban rad i materijal.</t>
  </si>
  <si>
    <t>Ispitivanje parlafonske instalacije te izdavanje atesta ispravnosti.</t>
  </si>
  <si>
    <t>3. IZOLATERSKI RADOVI</t>
  </si>
  <si>
    <t>4. STOLARSKI RADOVI  (vanjska i unutarnja stolarija)</t>
  </si>
  <si>
    <t xml:space="preserve">5. KERAMIČARSKI RADOVI </t>
  </si>
  <si>
    <t>7.2.</t>
  </si>
  <si>
    <t>7.3.</t>
  </si>
  <si>
    <t>OPĆI OPIS INSTALACIJA VODOVODA I KANALIZACIJE I SANITARNE OPREME</t>
  </si>
  <si>
    <t>OPĆI OPIS SOBOSLIKARSKO LIČILAČKI RADOVI</t>
  </si>
  <si>
    <t>ZADARSKA</t>
  </si>
  <si>
    <t>a/ zidne keramičke pločice u kupaonici visine 2,00 m</t>
  </si>
  <si>
    <t>Demontaža sanitarne opreme u kupanici. Radove izvodi kvalificirani radnik.Utovar, odvoz i istovar na lokaciju  udaljenu do 10 km. Obračun po kompletu.</t>
  </si>
  <si>
    <t>7.4.</t>
  </si>
  <si>
    <t>Bojanje vanjskih zidova i stropa balkona fasadnom bojom, u dva sloja u tonu i nijansi po izboru projektanta. Prije nanošenja boje sve površine potrebno je dobro otprašiti i premazati impregnacijskim premazom. U cijenu uključiti sav materijal,  pripremne i pomoćne radove, kao što su gletanje, brušenje, radne skele i sl.</t>
  </si>
  <si>
    <t xml:space="preserve">      bojanje postojećih zidova i stropa</t>
  </si>
  <si>
    <t>7.5.</t>
  </si>
  <si>
    <t>Izrada dodatne hidroizolacije poda i zida kupaonice na prethodno izveden estrih. Izolaciju izvesti na opranu i očišćenu podlogu. Hidroizolacija se sastoji od dva sloja visoko elastičnog dvokomponentnog cementnog morta svaki debljine min. 2 mm. U prvi sloj se utisne alkalno otporna mrežica veličine oka 4-5 mm. Na mjestima dilatacija, spojeva okomitih i horizontalnih ploha,te odvoda treba ugraditi poliestersku gumiranu traku s alkalno otpornim filcem, kutne elemente i manžete. Trake se međusobno lijepe posebnim ljepilom. Izolacija kao Maperelastic   ili jednakovrijedan proizvod.       U cijenu uračunati vrijednosti svog osnovnog i pomoćnog materijala i rada.
Obračun po m2 tlocrtne površine.</t>
  </si>
  <si>
    <t>Izrada, dobava i ugradba  prozorskih konstrukcija i konstrukcija balkonskih vrata od petkomornog PVC  profila s PVC roletama, ostakljenje  IZO  staklom. Doprozornik i okvir prozora, te pokrovne letvice izrađeni su iz PVC-a s 'kompletnim stolarskim okovom s »Oliva« ili »Baketa« zatvaračem.Dokazana zvučna izolacija Rw =32 Db, a koef. Prolaza topline U =1,1m2K. 'Ostakljenje IZO staklom d=(4+16+4) mm uključeno u stavku.  Sve ostalo prema tehničkim uvjetima. Ugradnja uključuje dopremu kompletnog prozora fco gradilište,'stolarsku ugradbu, stolarsko sastavljanje kod ugradnje složenijih prozora sa svim potrebnim pomočnim materijalom i priborom, uključujući ekspandirajuću spužvastu traku (RAL ugradnja) koja se bočno lijepi na doprozornik.Traka je paropropusna i vodonepropusna.</t>
  </si>
  <si>
    <t>Bojanje stropova disperzivnom bojom u dva sloja u tonu i nijansi po izboru projektanta. Sve površine potrebno je prije bojanja dobro otprašiti i premazati impegnacijskim premazom. U cijenu uključiti sav materijal,  pripremne i pomoćne radove, kao što su gletanje, brušenje, radne skele i sl.</t>
  </si>
  <si>
    <t>Dobava, ugradnja i spajanje zidne svjetiljke u kupaonici, tip kao SITECO EUROPLEX TC mirror, IP44, komplet sa izvorom svjetlosti 1xT16 14W, cod. 5MD81471M3 ili jednakovrijedan proizvod. U cijenu uključen i napojni kabel prosječne dužine 5,00 m po rasvjetnom mjestu te sva potrebna štemanja za provlačenje novih instalacija, krpanja nakon postavljenih instalacija i svi potrebni radovi i materijali do potpune funkcionalnisti.</t>
  </si>
  <si>
    <t>Ispitivanje kompletne elektro instalacije te izdavanje atesta ispravnosti.</t>
  </si>
  <si>
    <t>Dobava i montaža šuko utičnice II/p OG montirane podžbukno do visine poklopca utičnica. U cijenu uključen i napojni kabel prosječne dužine 5,00 m  te sva potrebna štemanja za provlačenje novih instalacija, krpanja nakon postavljenih instalacija i svi potrebni radovi i materijali do potpune funkcionalnisti.</t>
  </si>
  <si>
    <t>Popravak površine estriha reparaturnim mortom, nakon uklanjanja keramičkih pločica, na mjestima  većih oštećenja.</t>
  </si>
  <si>
    <t>GRAD TROGIR</t>
  </si>
  <si>
    <t>PUT GRADINE 90</t>
  </si>
  <si>
    <t>2. kat</t>
  </si>
  <si>
    <t>P+2</t>
  </si>
  <si>
    <t>STAN 16</t>
  </si>
  <si>
    <t>Zadar, lipanj 2018. godine.</t>
  </si>
  <si>
    <t>Demontaža (skidanje) završene obloge poda od  keramičkih pločica u prostoru kupaonice. Demontaži pristupiti sa oprezom da se nebi oštetio estrih. Utovar, odvoz i istovar na lokaciju  udaljenu do 10 km. Obračun po m2 srušene obloge od keramičkih pločica.</t>
  </si>
  <si>
    <t>Skidanje zidnih keremičkih pločica u prostoru kupaonice. Utovar, odvoz i istovar na lokaciju  udaljenu do 10 km. Obračun po m2 skinutih zidnih keramičkih pločica.</t>
  </si>
  <si>
    <t xml:space="preserve">     a/ Dvokrilna balkonska vrata s otklopno zaokretnim krilima i roletnom kutijom
vel. 120/220 cm</t>
  </si>
  <si>
    <t xml:space="preserve">Popločenje podova  kupanice keramičkim pločicama I klase debljine 1,0 cm. </t>
  </si>
  <si>
    <t xml:space="preserve">Oblaganje zidova  kupanice  keramičkim pločicama I klase debljine 1,0 cm. </t>
  </si>
  <si>
    <t xml:space="preserve">6. SOBOSLIKARSKO LIČILAČKI RADOVI </t>
  </si>
  <si>
    <t>6.2.</t>
  </si>
  <si>
    <t>6.3.</t>
  </si>
  <si>
    <t>6.4.</t>
  </si>
  <si>
    <t>Ličenje postojećeg metalnog rukohvata na parapetu terase uljenom bojom u tonu i nijansi po izboru projektanta u jednom temeljnom i dva završna lak premaza. Rukohvat se sastoji od tri horizonatalnog elementa kružnog presjeka. U cijenu uključiti sav materijal, popravak oštećenja, te sve pripremne i pomoćne radove (gletanje, brušenje, radne skele i sl.)</t>
  </si>
  <si>
    <t>duljina rukohvata je 5,70 m x 3 kom</t>
  </si>
  <si>
    <t>6.5.</t>
  </si>
  <si>
    <t>7. INSTALACIJE VODOVODA I KANALIZACIJE, SANITARNA OPREMA</t>
  </si>
  <si>
    <t>7.6.</t>
  </si>
  <si>
    <t>7.7.</t>
  </si>
  <si>
    <t>7.9.</t>
  </si>
  <si>
    <t>7.8.</t>
  </si>
  <si>
    <t>7.10.</t>
  </si>
  <si>
    <t>8. ELEKTROTEHNIČKE INSTALACIJE</t>
  </si>
  <si>
    <t>Pažljiva demontaža vanjske stolarije sa svim potrebnim radovima i pomoćnim konstrukcijama. Slaganje, utovar, odvoz i pažljivi istovar na lokaciju  udaljenu do 10 km ( balkonska vrata 1,20x2,20 m sa roletnom kutijom)</t>
  </si>
  <si>
    <t>Zidarska obrada oko novougrađenih balkonskih vrata . Uključivo eventualni popravak ploha oko ugrađenih elemenata, štemanja i žbukanja tj. dovođenje otvora u pravokutni oblik, po potrebi, te potrebna radna skela. Otvori u zidovima većim ili jednakim od 25 cm.</t>
  </si>
  <si>
    <t>Ličenje postojećih unutarnjih ostakljenih vrata s nadsvjetlom između dnevnog boravka i blagovaonice i ulaznih jednokrilnih punih drvenih vrata uljenom bojom tonu i nijansi po izboru projektanta u jednom temeljnom premazu i dva završna lak premaza. U cijenu uključiti sav materijal, stolarski popravak oštećenja, ugradnja novog okova, kvake i cilindar brave, sve pripremne i pomoćne radove (gletanje, brušenje i sl.)</t>
  </si>
  <si>
    <t xml:space="preserve">a/   unutarnja ostakljena dvokrilna vrata dim. 140/220cm s nadsvjetlom 30 cm,  kom 1 </t>
  </si>
  <si>
    <t xml:space="preserve">b/   ulazna jednokrilna puna drvena vrata dim. 100/205cm s nadsvjetlom 30 cm,  kom 1 </t>
  </si>
  <si>
    <t>Ugradba postojećeg umivaonika koji je prethodno demontiran, uključivo sa  jednoručnom mješalicom, kutnim ventilima, rozetama, sifonom, fleksibilnim priključnim cijevima i sl.  U cijenu uračunati sav potreban materijal i rad do potpune gotovosti. Komplet.</t>
  </si>
  <si>
    <t>Dobava i ugradba tuš kade dim 80x800 cm I klase, uključivo sa mješalicom, kutnim ventilima, rozetom,  sifonom, te nosačom zastora i zastorom od vodotpornog plastificiranog materijala te ostalom pripadajućom opremom. Postaviti jednoručnu tuš bateriju. Tuš i crijevo ugraditi na zid kao klizni. U cijenu uračunati sav potreban materijal i rad do potpune gotovosti. Komplet.</t>
  </si>
  <si>
    <t>7.11.</t>
  </si>
  <si>
    <t>Dobava i montaža kompletne razvodne ploče, komplet opremljene (razdjelnik s montiranih 8 komada osigurača, 1 kom  zaštitne sklopke za kupaonice  FID 25/0,03A, odvodnik prenapona, Cu sabirnice 100A jednopolne izolirane, nespecifirani materijal, stopice, spojni kabeli, POK kanali, vijci i stezaljke i ostalo). U cijenu uključen i napojni kabel te sva potrebna štemanja za provlačenje novih instalacija do ormara, krpanja nakon postavljenih instalacija i svi potrebni radovi i materijali do potpune funkcionalnisti.</t>
  </si>
  <si>
    <t>8.6.</t>
  </si>
  <si>
    <t>Dobava, ugradnja i spajanje stropne svjetiljke (plafonjere) s grlom E27 i štedne žarulje 11W . U cijenu uključeni svi potrebni radovi i materijali do potpune funkcionalnisti.</t>
  </si>
  <si>
    <t>Dobava i montaža visokotlačnog električnog bojlera sadržaja 80 l, uključivo sav meterijal za zavješanje, sigurnosno-povratni ventil 1/2'', s ugrađenim termostatom, uključivo spoj na pocinčane cijevi 1/2'', s fleksibilnim cijevima, toplu i hladnu vodu te podžbukni ventil 1/2'' s ukrasnom kapom i rozeta na hladnoj vodi.  U stavci obračunati sva potrebna štemanja i krpanja. Komplet</t>
  </si>
  <si>
    <t>MINISTARSTVO HRVATSKIH BRANITELJA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</si>
</sst>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TopazFEF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1"/>
      <name val="CRO_Swiss_Light-Normal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55"/>
      </bottom>
      <diagonal/>
    </border>
  </borders>
  <cellStyleXfs count="4">
    <xf numFmtId="0" fontId="0" fillId="0" borderId="0"/>
    <xf numFmtId="0" fontId="12" fillId="0" borderId="0"/>
    <xf numFmtId="0" fontId="15" fillId="0" borderId="0" applyProtection="0">
      <alignment horizontal="left" vertical="top"/>
    </xf>
    <xf numFmtId="0" fontId="13" fillId="0" borderId="0"/>
  </cellStyleXfs>
  <cellXfs count="174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quotePrefix="1" applyFont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2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10" fillId="0" borderId="0" xfId="0" quotePrefix="1" applyFont="1" applyAlignment="1" applyProtection="1">
      <alignment horizontal="justify" vertical="justify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6" fillId="0" borderId="0" xfId="0" applyFont="1"/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vertical="top" wrapText="1"/>
    </xf>
    <xf numFmtId="49" fontId="10" fillId="0" borderId="0" xfId="0" applyNumberFormat="1" applyFont="1" applyFill="1" applyAlignment="1">
      <alignment horizontal="left" vertical="top" wrapText="1"/>
    </xf>
    <xf numFmtId="0" fontId="10" fillId="0" borderId="0" xfId="2" applyFont="1" applyAlignment="1">
      <alignment horizontal="justify" vertical="top" wrapText="1"/>
    </xf>
    <xf numFmtId="0" fontId="10" fillId="0" borderId="0" xfId="0" applyFont="1" applyAlignment="1" applyProtection="1">
      <alignment horizontal="justify" vertical="justify" wrapText="1"/>
    </xf>
    <xf numFmtId="0" fontId="0" fillId="0" borderId="0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0" borderId="0" xfId="0" applyFont="1" applyBorder="1" applyAlignment="1">
      <alignment horizontal="center" wrapText="1"/>
    </xf>
    <xf numFmtId="0" fontId="0" fillId="0" borderId="3" xfId="0" applyFont="1" applyBorder="1"/>
    <xf numFmtId="4" fontId="0" fillId="0" borderId="3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0" fontId="0" fillId="0" borderId="0" xfId="0" applyFont="1" applyBorder="1"/>
    <xf numFmtId="4" fontId="0" fillId="0" borderId="0" xfId="0" applyNumberFormat="1" applyFont="1" applyBorder="1" applyAlignment="1">
      <alignment horizontal="center"/>
    </xf>
    <xf numFmtId="0" fontId="0" fillId="3" borderId="0" xfId="0" applyFont="1" applyFill="1" applyBorder="1"/>
    <xf numFmtId="0" fontId="10" fillId="0" borderId="0" xfId="0" applyFont="1" applyAlignment="1">
      <alignment horizontal="center" vertical="center"/>
    </xf>
    <xf numFmtId="0" fontId="0" fillId="2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16" fontId="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0" fillId="0" borderId="0" xfId="3" applyFont="1" applyFill="1" applyAlignment="1">
      <alignment horizontal="justify" vertical="top"/>
    </xf>
    <xf numFmtId="0" fontId="0" fillId="0" borderId="0" xfId="0" applyFont="1" applyBorder="1" applyAlignment="1">
      <alignment horizontal="center" vertical="center" wrapText="1"/>
    </xf>
    <xf numFmtId="0" fontId="10" fillId="0" borderId="0" xfId="3" applyFont="1" applyFill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10" fillId="0" borderId="0" xfId="3" applyFont="1" applyFill="1" applyAlignment="1">
      <alignment horizontal="left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4" fontId="0" fillId="0" borderId="3" xfId="0" applyNumberFormat="1" applyFont="1" applyBorder="1" applyAlignment="1" applyProtection="1">
      <alignment horizontal="center" wrapText="1"/>
      <protection locked="0"/>
    </xf>
    <xf numFmtId="4" fontId="0" fillId="0" borderId="0" xfId="0" applyNumberFormat="1" applyFont="1"/>
    <xf numFmtId="4" fontId="0" fillId="0" borderId="0" xfId="0" applyNumberFormat="1" applyFont="1" applyBorder="1" applyAlignment="1" applyProtection="1">
      <alignment horizontal="center" wrapText="1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0" borderId="3" xfId="0" applyNumberFormat="1" applyFont="1" applyBorder="1" applyAlignment="1" applyProtection="1">
      <alignment horizontal="center"/>
      <protection locked="0"/>
    </xf>
    <xf numFmtId="2" fontId="0" fillId="0" borderId="5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 applyFont="1"/>
    <xf numFmtId="2" fontId="0" fillId="0" borderId="3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 applyProtection="1">
      <alignment horizontal="center" wrapText="1"/>
      <protection locked="0"/>
    </xf>
    <xf numFmtId="4" fontId="0" fillId="0" borderId="5" xfId="0" applyNumberFormat="1" applyFont="1" applyBorder="1" applyAlignment="1" applyProtection="1">
      <alignment horizontal="center"/>
      <protection locked="0"/>
    </xf>
    <xf numFmtId="4" fontId="21" fillId="0" borderId="3" xfId="0" applyNumberFormat="1" applyFont="1" applyBorder="1" applyAlignment="1">
      <alignment horizontal="center"/>
    </xf>
    <xf numFmtId="4" fontId="0" fillId="2" borderId="3" xfId="0" applyNumberFormat="1" applyFont="1" applyFill="1" applyBorder="1" applyAlignment="1" applyProtection="1">
      <alignment horizontal="center" wrapText="1"/>
      <protection locked="0"/>
    </xf>
    <xf numFmtId="4" fontId="0" fillId="2" borderId="5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4" fontId="0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/>
    <xf numFmtId="0" fontId="10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2" fillId="0" borderId="0" xfId="0" quotePrefix="1" applyFont="1" applyAlignment="1" applyProtection="1">
      <alignment horizontal="justify" vertical="justify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2" fillId="0" borderId="0" xfId="0" applyFont="1" applyAlignment="1" applyProtection="1">
      <alignment horizontal="center" wrapText="1"/>
    </xf>
    <xf numFmtId="164" fontId="1" fillId="0" borderId="5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center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3" xfId="0" applyFont="1" applyBorder="1" applyAlignment="1">
      <alignment horizontal="center" wrapText="1"/>
    </xf>
    <xf numFmtId="4" fontId="0" fillId="2" borderId="0" xfId="0" applyNumberFormat="1" applyFont="1" applyFill="1" applyBorder="1" applyAlignment="1" applyProtection="1">
      <alignment horizontal="center" wrapText="1"/>
      <protection locked="0"/>
    </xf>
    <xf numFmtId="4" fontId="21" fillId="0" borderId="0" xfId="0" applyNumberFormat="1" applyFont="1" applyBorder="1" applyAlignment="1">
      <alignment horizontal="center"/>
    </xf>
    <xf numFmtId="4" fontId="0" fillId="0" borderId="5" xfId="0" applyNumberFormat="1" applyFont="1" applyBorder="1" applyAlignment="1" applyProtection="1">
      <alignment horizontal="center" wrapText="1"/>
      <protection locked="0"/>
    </xf>
    <xf numFmtId="0" fontId="23" fillId="0" borderId="0" xfId="0" applyFont="1" applyBorder="1" applyAlignment="1">
      <alignment horizontal="center" vertical="top"/>
    </xf>
    <xf numFmtId="0" fontId="9" fillId="0" borderId="0" xfId="0" quotePrefix="1" applyFont="1" applyAlignment="1" applyProtection="1">
      <alignment horizontal="justify" vertical="justify" wrapText="1"/>
    </xf>
    <xf numFmtId="0" fontId="23" fillId="0" borderId="6" xfId="0" applyFont="1" applyBorder="1" applyAlignment="1">
      <alignment horizontal="center"/>
    </xf>
    <xf numFmtId="0" fontId="0" fillId="0" borderId="6" xfId="0" applyFont="1" applyBorder="1"/>
    <xf numFmtId="4" fontId="0" fillId="0" borderId="6" xfId="0" applyNumberFormat="1" applyFont="1" applyBorder="1" applyAlignment="1">
      <alignment horizontal="center"/>
    </xf>
    <xf numFmtId="4" fontId="0" fillId="0" borderId="6" xfId="0" applyNumberFormat="1" applyFont="1" applyBorder="1" applyAlignment="1" applyProtection="1">
      <alignment horizontal="center" wrapText="1"/>
      <protection locked="0"/>
    </xf>
    <xf numFmtId="0" fontId="23" fillId="0" borderId="0" xfId="0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justify" vertical="top" wrapText="1"/>
    </xf>
    <xf numFmtId="2" fontId="0" fillId="0" borderId="3" xfId="0" applyNumberFormat="1" applyFont="1" applyBorder="1" applyAlignment="1" applyProtection="1">
      <alignment horizontal="center"/>
    </xf>
    <xf numFmtId="2" fontId="0" fillId="0" borderId="0" xfId="0" applyNumberFormat="1" applyFont="1" applyBorder="1" applyAlignment="1" applyProtection="1">
      <alignment horizontal="center"/>
    </xf>
    <xf numFmtId="2" fontId="0" fillId="0" borderId="5" xfId="0" applyNumberFormat="1" applyFont="1" applyBorder="1" applyAlignment="1" applyProtection="1">
      <alignment horizontal="center"/>
    </xf>
    <xf numFmtId="4" fontId="0" fillId="0" borderId="3" xfId="0" applyNumberFormat="1" applyFont="1" applyBorder="1" applyAlignment="1" applyProtection="1">
      <alignment horizontal="center"/>
    </xf>
    <xf numFmtId="4" fontId="0" fillId="0" borderId="0" xfId="0" applyNumberFormat="1" applyFont="1" applyBorder="1" applyAlignment="1" applyProtection="1">
      <alignment horizontal="center"/>
    </xf>
    <xf numFmtId="4" fontId="0" fillId="0" borderId="5" xfId="0" applyNumberFormat="1" applyFont="1" applyBorder="1" applyAlignment="1" applyProtection="1">
      <alignment horizontal="center"/>
    </xf>
    <xf numFmtId="4" fontId="0" fillId="0" borderId="0" xfId="0" applyNumberFormat="1" applyFont="1" applyProtection="1">
      <protection locked="0"/>
    </xf>
    <xf numFmtId="4" fontId="0" fillId="0" borderId="6" xfId="0" applyNumberFormat="1" applyFont="1" applyBorder="1" applyAlignment="1" applyProtection="1">
      <alignment horizontal="center"/>
    </xf>
    <xf numFmtId="2" fontId="0" fillId="0" borderId="6" xfId="0" applyNumberFormat="1" applyFont="1" applyBorder="1" applyAlignment="1" applyProtection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165" fontId="2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vertical="top" wrapText="1"/>
    </xf>
    <xf numFmtId="0" fontId="1" fillId="0" borderId="0" xfId="0" quotePrefix="1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quotePrefix="1" applyFont="1" applyAlignment="1">
      <alignment horizontal="left" vertical="top"/>
    </xf>
    <xf numFmtId="0" fontId="0" fillId="0" borderId="0" xfId="0" applyFont="1" applyAlignment="1">
      <alignment horizontal="center"/>
    </xf>
    <xf numFmtId="164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right" vertical="top"/>
    </xf>
    <xf numFmtId="164" fontId="1" fillId="3" borderId="0" xfId="0" applyNumberFormat="1" applyFont="1" applyFill="1" applyBorder="1" applyAlignment="1">
      <alignment horizontal="right"/>
    </xf>
    <xf numFmtId="0" fontId="17" fillId="3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center" vertical="center"/>
    </xf>
    <xf numFmtId="2" fontId="0" fillId="0" borderId="3" xfId="0" applyNumberFormat="1" applyFont="1" applyBorder="1" applyAlignment="1" applyProtection="1">
      <alignment horizontal="center" wrapText="1"/>
    </xf>
    <xf numFmtId="0" fontId="0" fillId="0" borderId="0" xfId="0" applyFont="1" applyProtection="1">
      <protection locked="0"/>
    </xf>
  </cellXfs>
  <cellStyles count="4">
    <cellStyle name="Normal 3" xfId="1"/>
    <cellStyle name="Normal_Okončana.sit-troškovnik" xfId="2"/>
    <cellStyle name="Normal_Okončana.sit-troškovnik_Sheet1" xfId="3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409424</xdr:colOff>
      <xdr:row>0</xdr:row>
      <xdr:rowOff>155193</xdr:rowOff>
    </xdr:from>
    <xdr:to>
      <xdr:col>2</xdr:col>
      <xdr:colOff>308741</xdr:colOff>
      <xdr:row>4</xdr:row>
      <xdr:rowOff>140916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321" y="155193"/>
          <a:ext cx="556213" cy="747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4"/>
  <sheetViews>
    <sheetView showZeros="0" topLeftCell="A7" zoomScaleNormal="100" zoomScalePageLayoutView="115" workbookViewId="0">
      <selection activeCell="E46" sqref="E46:G49"/>
    </sheetView>
  </sheetViews>
  <sheetFormatPr defaultColWidth="9.140625" defaultRowHeight="15"/>
  <cols>
    <col min="2" max="2" width="9.140625" customWidth="1"/>
    <col min="4" max="4" width="1.28515625" customWidth="1"/>
    <col min="9" max="9" width="13" customWidth="1"/>
    <col min="10" max="11" width="9.140625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</row>
    <row r="2" spans="1:10">
      <c r="A2" s="1"/>
      <c r="B2" s="1"/>
      <c r="C2" s="1"/>
      <c r="D2" s="1"/>
      <c r="E2" s="1"/>
      <c r="F2" s="1"/>
      <c r="G2" s="1"/>
      <c r="H2" s="1"/>
      <c r="I2" s="1"/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>
      <c r="A4" s="1"/>
      <c r="B4" s="1"/>
      <c r="C4" s="1"/>
      <c r="D4" s="1"/>
      <c r="E4" s="1"/>
      <c r="F4" s="1"/>
      <c r="G4" s="1"/>
      <c r="H4" s="1"/>
      <c r="I4" s="1"/>
    </row>
    <row r="5" spans="1:10">
      <c r="A5" s="135"/>
      <c r="B5" s="135"/>
      <c r="C5" s="135"/>
      <c r="D5" s="135"/>
      <c r="E5" s="1"/>
      <c r="F5" s="1"/>
      <c r="G5" s="1"/>
      <c r="H5" s="1"/>
      <c r="I5" s="1"/>
    </row>
    <row r="6" spans="1:10">
      <c r="A6" s="136" t="s">
        <v>0</v>
      </c>
      <c r="B6" s="136"/>
      <c r="C6" s="136"/>
      <c r="D6" s="136"/>
      <c r="E6" s="136"/>
      <c r="F6" s="1"/>
      <c r="G6" s="1"/>
      <c r="H6" s="1"/>
      <c r="I6" s="1"/>
    </row>
    <row r="7" spans="1:10" ht="15" customHeight="1">
      <c r="A7" s="136" t="s">
        <v>191</v>
      </c>
      <c r="B7" s="136"/>
      <c r="C7" s="136"/>
      <c r="D7" s="136"/>
      <c r="E7" s="136"/>
      <c r="F7" s="1"/>
      <c r="G7" s="1"/>
      <c r="H7" s="1"/>
      <c r="I7" s="1"/>
    </row>
    <row r="8" spans="1:10">
      <c r="A8" s="136"/>
      <c r="B8" s="136"/>
      <c r="C8" s="136"/>
      <c r="D8" s="136"/>
      <c r="E8" s="136"/>
      <c r="F8" s="1"/>
      <c r="G8" s="1"/>
      <c r="H8" s="1"/>
      <c r="I8" s="1"/>
    </row>
    <row r="9" spans="1:10">
      <c r="A9" s="135" t="s">
        <v>68</v>
      </c>
      <c r="B9" s="135"/>
      <c r="C9" s="135"/>
      <c r="D9" s="135"/>
      <c r="E9" s="135"/>
      <c r="F9" s="1"/>
      <c r="G9" s="1"/>
      <c r="H9" s="1"/>
      <c r="I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</row>
    <row r="11" spans="1:10" ht="1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10" ht="36" customHeight="1">
      <c r="A12" s="1"/>
      <c r="B12" s="148" t="s">
        <v>1</v>
      </c>
      <c r="C12" s="148"/>
      <c r="D12" s="148"/>
      <c r="E12" s="148"/>
      <c r="F12" s="148"/>
      <c r="G12" s="148"/>
      <c r="H12" s="148"/>
      <c r="I12" s="148"/>
    </row>
    <row r="13" spans="1:10" ht="15" customHeight="1">
      <c r="A13" s="1"/>
      <c r="B13" s="7"/>
      <c r="C13" s="7"/>
      <c r="D13" s="7"/>
      <c r="E13" s="7"/>
      <c r="F13" s="7"/>
      <c r="G13" s="7"/>
      <c r="H13" s="7"/>
      <c r="I13" s="7"/>
    </row>
    <row r="14" spans="1:10" ht="15" customHeight="1">
      <c r="A14" s="1"/>
      <c r="B14" s="7"/>
      <c r="C14" s="7"/>
      <c r="D14" s="7"/>
      <c r="E14" s="7"/>
      <c r="F14" s="7"/>
      <c r="G14" s="7"/>
      <c r="H14" s="7"/>
      <c r="I14" s="7"/>
    </row>
    <row r="15" spans="1:10" ht="15" customHeight="1">
      <c r="A15" s="2"/>
      <c r="B15" s="2"/>
      <c r="C15" s="2"/>
      <c r="D15" s="1"/>
      <c r="E15" s="1"/>
      <c r="F15" s="1"/>
      <c r="G15" s="1"/>
      <c r="H15" s="1"/>
      <c r="I15" s="1"/>
    </row>
    <row r="16" spans="1:10">
      <c r="A16" s="140" t="s">
        <v>3</v>
      </c>
      <c r="B16" s="140"/>
      <c r="C16" s="140"/>
      <c r="D16" s="1"/>
      <c r="E16" s="141" t="s">
        <v>65</v>
      </c>
      <c r="F16" s="141"/>
      <c r="G16" s="141"/>
      <c r="H16" s="141"/>
      <c r="I16" s="141"/>
      <c r="J16" s="141"/>
    </row>
    <row r="17" spans="1:10" ht="5.25" customHeight="1">
      <c r="A17" s="2"/>
      <c r="B17" s="2"/>
      <c r="C17" s="2"/>
      <c r="D17" s="1"/>
      <c r="E17" s="3"/>
      <c r="F17" s="3"/>
      <c r="G17" s="3"/>
      <c r="H17" s="3"/>
      <c r="I17" s="3"/>
      <c r="J17" s="4"/>
    </row>
    <row r="18" spans="1:10">
      <c r="A18" s="140" t="s">
        <v>4</v>
      </c>
      <c r="B18" s="140"/>
      <c r="C18" s="140"/>
      <c r="D18" s="1"/>
      <c r="E18" s="141">
        <v>95131524528</v>
      </c>
      <c r="F18" s="141"/>
      <c r="G18" s="141"/>
      <c r="H18" s="141"/>
      <c r="I18" s="141"/>
      <c r="J18" s="141"/>
    </row>
    <row r="19" spans="1:10">
      <c r="A19" s="2"/>
      <c r="B19" s="2"/>
      <c r="C19" s="2"/>
      <c r="D19" s="1"/>
      <c r="E19" s="3"/>
      <c r="F19" s="3"/>
      <c r="G19" s="3"/>
      <c r="H19" s="3"/>
      <c r="I19" s="3"/>
      <c r="J19" s="4"/>
    </row>
    <row r="20" spans="1:10">
      <c r="A20" s="140" t="s">
        <v>2</v>
      </c>
      <c r="B20" s="140"/>
      <c r="C20" s="140"/>
      <c r="D20" s="1"/>
      <c r="E20" s="141" t="s">
        <v>140</v>
      </c>
      <c r="F20" s="141"/>
      <c r="G20" s="141"/>
      <c r="H20" s="141"/>
      <c r="I20" s="141"/>
      <c r="J20" s="141"/>
    </row>
    <row r="21" spans="1:10" ht="5.25" customHeight="1">
      <c r="A21" s="2"/>
      <c r="B21" s="2"/>
      <c r="C21" s="2"/>
      <c r="D21" s="1"/>
      <c r="E21" s="3"/>
      <c r="F21" s="3"/>
      <c r="G21" s="3"/>
      <c r="H21" s="3"/>
      <c r="I21" s="3"/>
      <c r="J21" s="4"/>
    </row>
    <row r="22" spans="1:10" ht="15" customHeight="1">
      <c r="A22" s="140" t="s">
        <v>5</v>
      </c>
      <c r="B22" s="140"/>
      <c r="C22" s="140"/>
      <c r="D22" s="1"/>
      <c r="E22" s="141" t="s">
        <v>154</v>
      </c>
      <c r="F22" s="141"/>
      <c r="G22" s="141"/>
      <c r="H22" s="141"/>
      <c r="I22" s="141"/>
      <c r="J22" s="141"/>
    </row>
    <row r="23" spans="1:10" ht="5.25" customHeight="1">
      <c r="A23" s="2"/>
      <c r="B23" s="2"/>
      <c r="C23" s="2"/>
      <c r="D23" s="1"/>
      <c r="E23" s="3"/>
      <c r="F23" s="3"/>
      <c r="G23" s="3"/>
      <c r="H23" s="3"/>
      <c r="I23" s="3"/>
      <c r="J23" s="4"/>
    </row>
    <row r="24" spans="1:10">
      <c r="A24" s="140" t="s">
        <v>6</v>
      </c>
      <c r="B24" s="140"/>
      <c r="C24" s="140"/>
      <c r="D24" s="1"/>
      <c r="E24" s="141" t="s">
        <v>155</v>
      </c>
      <c r="F24" s="141"/>
      <c r="G24" s="141"/>
      <c r="H24" s="141"/>
      <c r="I24" s="141"/>
      <c r="J24" s="141"/>
    </row>
    <row r="25" spans="1:10" ht="5.25" customHeight="1">
      <c r="A25" s="2"/>
      <c r="B25" s="2"/>
      <c r="C25" s="2"/>
      <c r="D25" s="1"/>
      <c r="E25" s="3"/>
      <c r="F25" s="3"/>
      <c r="G25" s="3"/>
      <c r="H25" s="3"/>
      <c r="I25" s="3"/>
      <c r="J25" s="4"/>
    </row>
    <row r="26" spans="1:10">
      <c r="A26" s="140" t="s">
        <v>13</v>
      </c>
      <c r="B26" s="140"/>
      <c r="C26" s="140"/>
      <c r="D26" s="1"/>
      <c r="E26" s="141" t="s">
        <v>158</v>
      </c>
      <c r="F26" s="141"/>
      <c r="G26" s="141"/>
      <c r="H26" s="141"/>
      <c r="I26" s="141"/>
      <c r="J26" s="141"/>
    </row>
    <row r="27" spans="1:10" ht="5.25" customHeight="1">
      <c r="A27" s="2"/>
      <c r="B27" s="2"/>
      <c r="C27" s="2"/>
      <c r="D27" s="1"/>
      <c r="E27" s="3"/>
      <c r="F27" s="3"/>
      <c r="G27" s="3"/>
      <c r="H27" s="3"/>
      <c r="I27" s="3"/>
      <c r="J27" s="4"/>
    </row>
    <row r="28" spans="1:10">
      <c r="A28" s="140" t="s">
        <v>7</v>
      </c>
      <c r="B28" s="140"/>
      <c r="C28" s="140"/>
      <c r="D28" s="1"/>
      <c r="E28" s="145">
        <v>41.27</v>
      </c>
      <c r="F28" s="145"/>
      <c r="G28" s="145"/>
      <c r="H28" s="145"/>
      <c r="I28" s="145"/>
      <c r="J28" s="145"/>
    </row>
    <row r="29" spans="1:10" ht="5.25" customHeight="1">
      <c r="A29" s="2"/>
      <c r="B29" s="2"/>
      <c r="C29" s="2"/>
      <c r="D29" s="1"/>
      <c r="E29" s="3"/>
      <c r="F29" s="3"/>
      <c r="G29" s="3"/>
      <c r="H29" s="3"/>
      <c r="I29" s="3"/>
      <c r="J29" s="4"/>
    </row>
    <row r="30" spans="1:10">
      <c r="A30" s="140" t="s">
        <v>8</v>
      </c>
      <c r="B30" s="140"/>
      <c r="C30" s="140"/>
      <c r="D30" s="1"/>
      <c r="E30" s="141" t="s">
        <v>156</v>
      </c>
      <c r="F30" s="141"/>
      <c r="G30" s="141"/>
      <c r="H30" s="141"/>
      <c r="I30" s="141"/>
      <c r="J30" s="141"/>
    </row>
    <row r="31" spans="1:10" ht="5.25" customHeight="1">
      <c r="A31" s="2"/>
      <c r="B31" s="2"/>
      <c r="C31" s="2"/>
      <c r="D31" s="1"/>
      <c r="E31" s="3"/>
      <c r="F31" s="3"/>
      <c r="G31" s="3"/>
      <c r="H31" s="3"/>
      <c r="I31" s="3"/>
      <c r="J31" s="4"/>
    </row>
    <row r="32" spans="1:10">
      <c r="A32" s="140" t="s">
        <v>9</v>
      </c>
      <c r="B32" s="140"/>
      <c r="C32" s="140"/>
      <c r="D32" s="1"/>
      <c r="E32" s="141" t="s">
        <v>157</v>
      </c>
      <c r="F32" s="141"/>
      <c r="G32" s="141"/>
      <c r="H32" s="141"/>
      <c r="I32" s="141"/>
      <c r="J32" s="141"/>
    </row>
    <row r="33" spans="1:10" ht="5.25" customHeight="1">
      <c r="A33" s="2"/>
      <c r="B33" s="2"/>
      <c r="C33" s="2"/>
      <c r="D33" s="1"/>
      <c r="E33" s="3"/>
      <c r="F33" s="3"/>
      <c r="G33" s="3"/>
      <c r="H33" s="3"/>
      <c r="I33" s="3"/>
      <c r="J33" s="4"/>
    </row>
    <row r="34" spans="1:10" ht="15" customHeight="1">
      <c r="A34" s="140" t="s">
        <v>11</v>
      </c>
      <c r="B34" s="140"/>
      <c r="C34" s="140"/>
      <c r="D34" s="1"/>
      <c r="E34" s="141"/>
      <c r="F34" s="141"/>
      <c r="G34" s="141"/>
      <c r="H34" s="141"/>
      <c r="I34" s="141"/>
      <c r="J34" s="141"/>
    </row>
    <row r="35" spans="1:10" ht="5.25" customHeight="1">
      <c r="A35" s="2"/>
      <c r="B35" s="2"/>
      <c r="C35" s="2"/>
      <c r="D35" s="1"/>
      <c r="E35" s="3"/>
      <c r="F35" s="3"/>
      <c r="G35" s="3"/>
      <c r="H35" s="3"/>
      <c r="I35" s="3"/>
      <c r="J35" s="4"/>
    </row>
    <row r="36" spans="1:10">
      <c r="A36" s="140" t="s">
        <v>10</v>
      </c>
      <c r="B36" s="140"/>
      <c r="C36" s="140"/>
      <c r="D36" s="1"/>
      <c r="E36" s="141" t="s">
        <v>25</v>
      </c>
      <c r="F36" s="141"/>
      <c r="G36" s="141"/>
      <c r="H36" s="141"/>
      <c r="I36" s="141"/>
      <c r="J36" s="141"/>
    </row>
    <row r="37" spans="1:10">
      <c r="A37" s="2"/>
      <c r="B37" s="2"/>
      <c r="C37" s="2"/>
      <c r="D37" s="1"/>
      <c r="E37" s="3"/>
      <c r="F37" s="3"/>
      <c r="G37" s="3"/>
      <c r="H37" s="3"/>
      <c r="I37" s="3"/>
      <c r="J37" s="3"/>
    </row>
    <row r="38" spans="1:10" ht="15" customHeight="1">
      <c r="A38" s="30"/>
      <c r="B38" s="30"/>
      <c r="C38" s="30"/>
      <c r="D38" s="32"/>
      <c r="E38" s="146"/>
      <c r="F38" s="146"/>
      <c r="G38" s="146"/>
      <c r="H38" s="31"/>
      <c r="I38" s="31"/>
      <c r="J38" s="4"/>
    </row>
    <row r="39" spans="1:10" ht="15" customHeight="1">
      <c r="A39" s="140" t="s">
        <v>12</v>
      </c>
      <c r="B39" s="140"/>
      <c r="C39" s="140"/>
      <c r="D39" s="8"/>
      <c r="E39" s="147"/>
      <c r="F39" s="147"/>
      <c r="G39" s="147"/>
      <c r="H39" s="21"/>
      <c r="I39" s="21"/>
      <c r="J39" s="21"/>
    </row>
    <row r="40" spans="1:10" ht="15" customHeight="1">
      <c r="A40" s="30"/>
      <c r="B40" s="30"/>
      <c r="C40" s="30"/>
      <c r="D40" s="8"/>
      <c r="E40" s="146"/>
      <c r="F40" s="146"/>
      <c r="G40" s="146"/>
      <c r="H40" s="21"/>
      <c r="I40" s="21"/>
      <c r="J40" s="21"/>
    </row>
    <row r="41" spans="1:10" ht="15" customHeight="1">
      <c r="A41" s="140" t="s">
        <v>45</v>
      </c>
      <c r="B41" s="140"/>
      <c r="C41" s="140"/>
      <c r="D41" s="8"/>
      <c r="E41" s="147"/>
      <c r="F41" s="147"/>
      <c r="G41" s="147"/>
      <c r="H41" s="21"/>
      <c r="I41" s="21"/>
      <c r="J41" s="21"/>
    </row>
    <row r="42" spans="1:10" ht="15" customHeight="1">
      <c r="A42" s="5"/>
      <c r="B42" s="5"/>
      <c r="C42" s="5"/>
      <c r="D42" s="6"/>
      <c r="E42" s="146"/>
      <c r="F42" s="146"/>
      <c r="G42" s="146"/>
      <c r="H42" s="19"/>
      <c r="I42" s="19"/>
      <c r="J42" s="20"/>
    </row>
    <row r="43" spans="1:10">
      <c r="A43" s="5"/>
      <c r="B43" s="5"/>
      <c r="C43" s="2" t="s">
        <v>4</v>
      </c>
      <c r="D43" s="6"/>
      <c r="E43" s="147"/>
      <c r="F43" s="147"/>
      <c r="G43" s="147"/>
      <c r="H43" s="19"/>
      <c r="I43" s="19"/>
      <c r="J43" s="20"/>
    </row>
    <row r="44" spans="1:10" ht="15" customHeight="1">
      <c r="A44" s="5"/>
      <c r="B44" s="5"/>
      <c r="C44" s="5"/>
      <c r="D44" s="6"/>
      <c r="E44" s="146"/>
      <c r="F44" s="146"/>
      <c r="G44" s="146"/>
      <c r="H44" s="19"/>
      <c r="I44" s="19"/>
      <c r="J44" s="20"/>
    </row>
    <row r="45" spans="1:10" ht="15" customHeight="1">
      <c r="A45" s="140" t="s">
        <v>14</v>
      </c>
      <c r="B45" s="140"/>
      <c r="C45" s="140"/>
      <c r="D45" s="6"/>
      <c r="E45" s="147"/>
      <c r="F45" s="147"/>
      <c r="G45" s="147"/>
      <c r="H45" s="19"/>
      <c r="I45" s="19"/>
      <c r="J45" s="20"/>
    </row>
    <row r="46" spans="1:10" ht="15" customHeight="1">
      <c r="A46" s="9"/>
      <c r="B46" s="9"/>
      <c r="C46" s="9"/>
      <c r="D46" s="6"/>
      <c r="E46" s="137"/>
      <c r="F46" s="137"/>
      <c r="G46" s="137"/>
      <c r="H46" s="19"/>
      <c r="I46" s="19"/>
      <c r="J46" s="20"/>
    </row>
    <row r="47" spans="1:10" ht="15" customHeight="1">
      <c r="A47" s="142" t="s">
        <v>15</v>
      </c>
      <c r="B47" s="142"/>
      <c r="C47" s="142"/>
      <c r="D47" s="6"/>
      <c r="E47" s="138"/>
      <c r="F47" s="138"/>
      <c r="G47" s="138"/>
      <c r="H47" s="19"/>
      <c r="I47" s="19"/>
      <c r="J47" s="20"/>
    </row>
    <row r="48" spans="1:10" ht="15" customHeight="1">
      <c r="A48" s="35"/>
      <c r="B48" s="35"/>
      <c r="C48" s="35"/>
      <c r="D48" s="6"/>
      <c r="E48" s="138"/>
      <c r="F48" s="138"/>
      <c r="G48" s="138"/>
      <c r="H48" s="19"/>
      <c r="I48" s="19"/>
      <c r="J48" s="20"/>
    </row>
    <row r="49" spans="1:10" ht="15" customHeight="1">
      <c r="A49" s="9"/>
      <c r="B49" s="9"/>
      <c r="C49" s="9"/>
      <c r="D49" s="6"/>
      <c r="E49" s="138"/>
      <c r="F49" s="138"/>
      <c r="G49" s="138"/>
      <c r="H49" s="19"/>
      <c r="I49" s="19"/>
      <c r="J49" s="20"/>
    </row>
    <row r="50" spans="1:10">
      <c r="A50" s="142" t="s">
        <v>35</v>
      </c>
      <c r="B50" s="142"/>
      <c r="C50" s="142"/>
      <c r="D50" s="6"/>
      <c r="E50" s="143">
        <f>troškovnik!F222</f>
        <v>0</v>
      </c>
      <c r="F50" s="143"/>
      <c r="G50" s="143"/>
      <c r="H50" s="19"/>
      <c r="I50" s="19"/>
      <c r="J50" s="20"/>
    </row>
    <row r="51" spans="1:10" ht="15" customHeight="1">
      <c r="A51" s="9"/>
      <c r="B51" s="9"/>
      <c r="C51" s="9"/>
      <c r="D51" s="6"/>
      <c r="E51" s="18"/>
      <c r="F51" s="18"/>
      <c r="G51" s="18"/>
      <c r="H51" s="19"/>
      <c r="I51" s="19"/>
      <c r="J51" s="20"/>
    </row>
    <row r="52" spans="1:10">
      <c r="A52" s="142" t="s">
        <v>16</v>
      </c>
      <c r="B52" s="142"/>
      <c r="C52" s="142"/>
      <c r="D52" s="10"/>
      <c r="E52" s="144">
        <f>troškovnik!F224</f>
        <v>0</v>
      </c>
      <c r="F52" s="144"/>
      <c r="G52" s="144"/>
      <c r="H52" s="18"/>
      <c r="I52" s="18"/>
      <c r="J52" s="17"/>
    </row>
    <row r="53" spans="1:10" ht="15" customHeight="1">
      <c r="A53" s="24"/>
      <c r="B53" s="24"/>
      <c r="C53" s="24"/>
      <c r="D53" s="10"/>
      <c r="E53" s="18"/>
      <c r="F53" s="18"/>
      <c r="G53" s="18"/>
      <c r="H53" s="18"/>
      <c r="I53" s="18"/>
      <c r="J53" s="17"/>
    </row>
    <row r="54" spans="1:10" ht="15" customHeight="1">
      <c r="A54" s="26"/>
      <c r="B54" s="26"/>
      <c r="C54" s="26"/>
      <c r="D54" s="26"/>
      <c r="E54" s="139" t="s">
        <v>159</v>
      </c>
      <c r="F54" s="139"/>
      <c r="G54" s="139"/>
      <c r="H54" s="26"/>
      <c r="I54" s="26"/>
      <c r="J54" s="26"/>
    </row>
    <row r="55" spans="1:10" ht="15" customHeight="1"/>
    <row r="57" spans="1:10" ht="15" customHeight="1"/>
    <row r="59" spans="1:10" ht="15" customHeight="1"/>
    <row r="61" spans="1:10" ht="15" customHeight="1"/>
    <row r="64" spans="1:10" ht="15" customHeight="1"/>
  </sheetData>
  <sheetProtection password="CE28" sheet="1" objects="1" scenarios="1" selectLockedCells="1"/>
  <mergeCells count="41">
    <mergeCell ref="A22:C22"/>
    <mergeCell ref="E22:J22"/>
    <mergeCell ref="A24:C24"/>
    <mergeCell ref="E24:J24"/>
    <mergeCell ref="E42:G43"/>
    <mergeCell ref="A36:C36"/>
    <mergeCell ref="E36:J36"/>
    <mergeCell ref="E38:G39"/>
    <mergeCell ref="E40:G41"/>
    <mergeCell ref="E30:J30"/>
    <mergeCell ref="A32:C32"/>
    <mergeCell ref="E44:G45"/>
    <mergeCell ref="A5:D5"/>
    <mergeCell ref="A6:E6"/>
    <mergeCell ref="A18:C18"/>
    <mergeCell ref="E18:J18"/>
    <mergeCell ref="B12:I12"/>
    <mergeCell ref="A16:C16"/>
    <mergeCell ref="E16:J16"/>
    <mergeCell ref="A20:C20"/>
    <mergeCell ref="E20:J20"/>
    <mergeCell ref="A34:C34"/>
    <mergeCell ref="E34:J34"/>
    <mergeCell ref="A28:C28"/>
    <mergeCell ref="E32:J32"/>
    <mergeCell ref="A9:E9"/>
    <mergeCell ref="A7:E8"/>
    <mergeCell ref="E46:G49"/>
    <mergeCell ref="E54:G54"/>
    <mergeCell ref="A26:C26"/>
    <mergeCell ref="E26:J26"/>
    <mergeCell ref="A47:C47"/>
    <mergeCell ref="A50:C50"/>
    <mergeCell ref="E50:G50"/>
    <mergeCell ref="A52:C52"/>
    <mergeCell ref="E52:G52"/>
    <mergeCell ref="A41:C41"/>
    <mergeCell ref="A39:C39"/>
    <mergeCell ref="A45:C45"/>
    <mergeCell ref="E28:J28"/>
    <mergeCell ref="A30:C3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45"/>
  <sheetViews>
    <sheetView showGridLines="0" topLeftCell="A13" zoomScaleNormal="100" workbookViewId="0">
      <selection activeCell="E35" sqref="E35:J39"/>
    </sheetView>
  </sheetViews>
  <sheetFormatPr defaultRowHeight="15"/>
  <cols>
    <col min="1" max="1" width="3.5703125" customWidth="1"/>
    <col min="2" max="2" width="1" customWidth="1"/>
    <col min="3" max="3" width="48" customWidth="1"/>
    <col min="4" max="4" width="1" customWidth="1"/>
    <col min="5" max="5" width="7.42578125" customWidth="1"/>
    <col min="6" max="6" width="1" customWidth="1"/>
    <col min="7" max="7" width="7.28515625" customWidth="1"/>
    <col min="8" max="8" width="1" customWidth="1"/>
    <col min="9" max="9" width="7.28515625" customWidth="1"/>
    <col min="10" max="10" width="1" customWidth="1"/>
    <col min="11" max="11" width="8.5703125" customWidth="1"/>
  </cols>
  <sheetData>
    <row r="1" spans="1:11" ht="11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>
      <c r="A2" s="150" t="s">
        <v>36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7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34" customFormat="1" ht="30" customHeight="1">
      <c r="A4" s="149" t="s">
        <v>53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1" ht="30" customHeight="1">
      <c r="A5" s="149" t="s">
        <v>54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5" customHeight="1">
      <c r="A6" s="152" t="s">
        <v>48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11" ht="29.25" customHeight="1">
      <c r="A7" s="149" t="s">
        <v>49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</row>
    <row r="8" spans="1:11">
      <c r="A8" s="149" t="s">
        <v>37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1" ht="30" customHeight="1">
      <c r="A9" s="149" t="s">
        <v>50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30" customHeight="1">
      <c r="A10" s="149" t="s">
        <v>47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</row>
    <row r="11" spans="1:11">
      <c r="A11" s="149" t="s">
        <v>46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</row>
    <row r="12" spans="1:11" ht="30" customHeight="1">
      <c r="A12" s="149" t="s">
        <v>55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</row>
    <row r="13" spans="1:11" ht="48.75" customHeight="1">
      <c r="A13" s="149" t="s">
        <v>51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</row>
    <row r="14" spans="1:11" ht="30" customHeight="1">
      <c r="A14" s="149" t="s">
        <v>56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</row>
    <row r="15" spans="1:11" ht="11.2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>
      <c r="A16" s="151" t="s">
        <v>38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</row>
    <row r="17" spans="1:11" ht="7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30" customHeight="1">
      <c r="A18" s="149" t="s">
        <v>52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</row>
    <row r="19" spans="1:11" ht="3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>
      <c r="A20" s="149" t="s">
        <v>39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</row>
    <row r="21" spans="1:11">
      <c r="A21" s="23"/>
      <c r="B21" s="23"/>
      <c r="C21" s="149" t="s">
        <v>40</v>
      </c>
      <c r="D21" s="141"/>
      <c r="E21" s="141"/>
      <c r="F21" s="141"/>
      <c r="G21" s="141"/>
      <c r="H21" s="141"/>
      <c r="I21" s="141"/>
      <c r="J21" s="141"/>
      <c r="K21" s="141"/>
    </row>
    <row r="22" spans="1:11" ht="30" customHeight="1">
      <c r="A22" s="28"/>
      <c r="B22" s="28"/>
      <c r="C22" s="149" t="s">
        <v>41</v>
      </c>
      <c r="D22" s="141"/>
      <c r="E22" s="141"/>
      <c r="F22" s="141"/>
      <c r="G22" s="141"/>
      <c r="H22" s="141"/>
      <c r="I22" s="141"/>
      <c r="J22" s="141"/>
      <c r="K22" s="141"/>
    </row>
    <row r="23" spans="1:11">
      <c r="A23" s="28"/>
      <c r="B23" s="28"/>
      <c r="C23" s="149" t="s">
        <v>42</v>
      </c>
      <c r="D23" s="141"/>
      <c r="E23" s="141"/>
      <c r="F23" s="141"/>
      <c r="G23" s="141"/>
      <c r="H23" s="141"/>
      <c r="I23" s="141"/>
      <c r="J23" s="141"/>
      <c r="K23" s="141"/>
    </row>
    <row r="24" spans="1:11" ht="30" customHeight="1">
      <c r="A24" s="28"/>
      <c r="B24" s="28"/>
      <c r="C24" s="149" t="s">
        <v>43</v>
      </c>
      <c r="D24" s="141"/>
      <c r="E24" s="141"/>
      <c r="F24" s="141"/>
      <c r="G24" s="141"/>
      <c r="H24" s="141"/>
      <c r="I24" s="141"/>
      <c r="J24" s="141"/>
      <c r="K24" s="141"/>
    </row>
    <row r="25" spans="1:11" ht="11.25" customHeight="1">
      <c r="A25" s="28"/>
      <c r="B25" s="28"/>
      <c r="C25" s="28"/>
      <c r="D25" s="28"/>
      <c r="E25" s="146"/>
      <c r="F25" s="146"/>
      <c r="G25" s="146"/>
      <c r="H25" s="146"/>
      <c r="I25" s="146"/>
      <c r="J25" s="146"/>
      <c r="K25" s="28"/>
    </row>
    <row r="26" spans="1:11">
      <c r="A26" s="28"/>
      <c r="B26" s="28"/>
      <c r="C26" s="27" t="s">
        <v>44</v>
      </c>
      <c r="D26" s="28"/>
      <c r="E26" s="147"/>
      <c r="F26" s="147"/>
      <c r="G26" s="147"/>
      <c r="H26" s="147"/>
      <c r="I26" s="147"/>
      <c r="J26" s="147"/>
      <c r="K26" s="28"/>
    </row>
    <row r="27" spans="1:11" ht="15" customHeight="1">
      <c r="A27" s="28"/>
      <c r="B27" s="28"/>
      <c r="C27" s="28"/>
      <c r="D27" s="28"/>
      <c r="E27" s="146"/>
      <c r="F27" s="146"/>
      <c r="G27" s="146"/>
      <c r="H27" s="146"/>
      <c r="I27" s="146"/>
      <c r="J27" s="146"/>
      <c r="K27" s="28"/>
    </row>
    <row r="28" spans="1:11">
      <c r="A28" s="28"/>
      <c r="B28" s="28"/>
      <c r="C28" s="27" t="s">
        <v>12</v>
      </c>
      <c r="D28" s="23"/>
      <c r="E28" s="147"/>
      <c r="F28" s="147"/>
      <c r="G28" s="147"/>
      <c r="H28" s="147"/>
      <c r="I28" s="147"/>
      <c r="J28" s="147"/>
      <c r="K28" s="28"/>
    </row>
    <row r="29" spans="1:11">
      <c r="A29" s="28"/>
      <c r="B29" s="28"/>
      <c r="C29" s="5"/>
      <c r="D29" s="5"/>
      <c r="E29" s="146"/>
      <c r="F29" s="146"/>
      <c r="G29" s="146"/>
      <c r="H29" s="146"/>
      <c r="I29" s="146"/>
      <c r="J29" s="146"/>
      <c r="K29" s="28"/>
    </row>
    <row r="30" spans="1:11">
      <c r="A30" s="31"/>
      <c r="B30" s="31"/>
      <c r="C30" s="30" t="s">
        <v>45</v>
      </c>
      <c r="D30" s="5"/>
      <c r="E30" s="147"/>
      <c r="F30" s="147"/>
      <c r="G30" s="147"/>
      <c r="H30" s="147"/>
      <c r="I30" s="147"/>
      <c r="J30" s="147"/>
      <c r="K30" s="31"/>
    </row>
    <row r="31" spans="1:11">
      <c r="A31" s="31"/>
      <c r="B31" s="31"/>
      <c r="C31" s="5"/>
      <c r="D31" s="5"/>
      <c r="E31" s="146"/>
      <c r="F31" s="146"/>
      <c r="G31" s="146"/>
      <c r="H31" s="146"/>
      <c r="I31" s="146"/>
      <c r="J31" s="146"/>
      <c r="K31" s="31"/>
    </row>
    <row r="32" spans="1:11">
      <c r="A32" s="28"/>
      <c r="B32" s="28"/>
      <c r="C32" s="27" t="s">
        <v>4</v>
      </c>
      <c r="D32" s="5"/>
      <c r="E32" s="147"/>
      <c r="F32" s="147"/>
      <c r="G32" s="147"/>
      <c r="H32" s="147"/>
      <c r="I32" s="147"/>
      <c r="J32" s="147"/>
      <c r="K32" s="28"/>
    </row>
    <row r="33" spans="1:11" ht="15" customHeight="1">
      <c r="A33" s="28"/>
      <c r="B33" s="28"/>
      <c r="C33" s="5"/>
      <c r="D33" s="5"/>
      <c r="E33" s="146"/>
      <c r="F33" s="146"/>
      <c r="G33" s="146"/>
      <c r="H33" s="146"/>
      <c r="I33" s="146"/>
      <c r="J33" s="146"/>
      <c r="K33" s="28"/>
    </row>
    <row r="34" spans="1:11">
      <c r="A34" s="28"/>
      <c r="B34" s="28"/>
      <c r="C34" s="27" t="s">
        <v>14</v>
      </c>
      <c r="D34" s="23"/>
      <c r="E34" s="147"/>
      <c r="F34" s="147"/>
      <c r="G34" s="147"/>
      <c r="H34" s="147"/>
      <c r="I34" s="147"/>
      <c r="J34" s="147"/>
      <c r="K34" s="28"/>
    </row>
    <row r="35" spans="1:11" ht="15" customHeight="1">
      <c r="A35" s="28"/>
      <c r="B35" s="28"/>
      <c r="C35" s="29"/>
      <c r="D35" s="29"/>
      <c r="E35" s="137"/>
      <c r="F35" s="137"/>
      <c r="G35" s="137"/>
      <c r="H35" s="137"/>
      <c r="I35" s="137"/>
      <c r="J35" s="137"/>
      <c r="K35" s="28"/>
    </row>
    <row r="36" spans="1:11">
      <c r="A36" s="28"/>
      <c r="B36" s="28"/>
      <c r="C36" s="29" t="s">
        <v>15</v>
      </c>
      <c r="D36" s="10"/>
      <c r="E36" s="138"/>
      <c r="F36" s="138"/>
      <c r="G36" s="138"/>
      <c r="H36" s="138"/>
      <c r="I36" s="138"/>
      <c r="J36" s="138"/>
      <c r="K36" s="28"/>
    </row>
    <row r="37" spans="1:11">
      <c r="A37" s="28"/>
      <c r="B37" s="28"/>
      <c r="C37" s="27"/>
      <c r="D37" s="28"/>
      <c r="E37" s="138"/>
      <c r="F37" s="138"/>
      <c r="G37" s="138"/>
      <c r="H37" s="138"/>
      <c r="I37" s="138"/>
      <c r="J37" s="138"/>
      <c r="K37" s="28"/>
    </row>
    <row r="38" spans="1:11">
      <c r="A38" s="28"/>
      <c r="B38" s="28"/>
      <c r="C38" s="27"/>
      <c r="D38" s="28"/>
      <c r="E38" s="138"/>
      <c r="F38" s="138"/>
      <c r="G38" s="138"/>
      <c r="H38" s="138"/>
      <c r="I38" s="138"/>
      <c r="J38" s="138"/>
      <c r="K38" s="28"/>
    </row>
    <row r="39" spans="1:11">
      <c r="A39" s="28"/>
      <c r="B39" s="28"/>
      <c r="C39" s="28"/>
      <c r="D39" s="28"/>
      <c r="E39" s="138"/>
      <c r="F39" s="138"/>
      <c r="G39" s="138"/>
      <c r="H39" s="138"/>
      <c r="I39" s="138"/>
      <c r="J39" s="138"/>
      <c r="K39" s="28"/>
    </row>
    <row r="40" spans="1:1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  <row r="152" spans="1:1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</row>
    <row r="153" spans="1:1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</row>
    <row r="154" spans="1:1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</row>
    <row r="155" spans="1:1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</row>
    <row r="156" spans="1:1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</row>
    <row r="157" spans="1:1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</row>
    <row r="158" spans="1:1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</row>
    <row r="159" spans="1:1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</row>
    <row r="160" spans="1:1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</row>
    <row r="161" spans="1:1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</row>
    <row r="162" spans="1:1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</row>
    <row r="163" spans="1:1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</row>
    <row r="164" spans="1:1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</row>
    <row r="165" spans="1:1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</row>
    <row r="166" spans="1:1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</row>
    <row r="167" spans="1:1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</row>
    <row r="168" spans="1:1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</row>
    <row r="169" spans="1:1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</row>
    <row r="170" spans="1:1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</row>
    <row r="171" spans="1:1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</row>
    <row r="172" spans="1:1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</row>
    <row r="173" spans="1:1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</row>
    <row r="174" spans="1:1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</row>
    <row r="175" spans="1:1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</row>
    <row r="176" spans="1:1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</row>
    <row r="177" spans="1:1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</row>
    <row r="178" spans="1:1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</row>
    <row r="179" spans="1:1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</row>
    <row r="180" spans="1:1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</row>
    <row r="181" spans="1:1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</row>
    <row r="182" spans="1:1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</row>
    <row r="183" spans="1:1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</row>
    <row r="184" spans="1:1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</row>
    <row r="185" spans="1:1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</row>
    <row r="186" spans="1:1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</row>
    <row r="187" spans="1:1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</row>
    <row r="188" spans="1:1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</row>
    <row r="189" spans="1:1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</row>
    <row r="190" spans="1:1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1:1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</row>
    <row r="192" spans="1:1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</row>
    <row r="193" spans="1:1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</row>
    <row r="194" spans="1:1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</row>
    <row r="195" spans="1:1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</row>
    <row r="196" spans="1:1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</row>
    <row r="197" spans="1:1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</row>
    <row r="198" spans="1:1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</row>
    <row r="199" spans="1:1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</row>
    <row r="200" spans="1:1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</row>
    <row r="201" spans="1:1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</row>
    <row r="202" spans="1:1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</row>
    <row r="203" spans="1:1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</row>
    <row r="204" spans="1:1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</row>
    <row r="205" spans="1:1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</row>
    <row r="206" spans="1:1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</row>
    <row r="207" spans="1:1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</row>
    <row r="208" spans="1:1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</row>
    <row r="209" spans="1:1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</row>
    <row r="210" spans="1:1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</row>
    <row r="211" spans="1:1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</row>
    <row r="212" spans="1:1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</row>
    <row r="213" spans="1:1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</row>
    <row r="214" spans="1:1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</row>
    <row r="215" spans="1:1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</row>
    <row r="216" spans="1:1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</row>
    <row r="217" spans="1:1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</row>
    <row r="218" spans="1:1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</row>
    <row r="219" spans="1:1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</row>
    <row r="220" spans="1:1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</row>
    <row r="221" spans="1:1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</row>
    <row r="222" spans="1:1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</row>
    <row r="223" spans="1:1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</row>
    <row r="224" spans="1:1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</row>
    <row r="225" spans="1:1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</row>
    <row r="226" spans="1:1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</row>
    <row r="227" spans="1:1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</row>
    <row r="228" spans="1:1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</row>
    <row r="229" spans="1:1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</row>
    <row r="230" spans="1:1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</row>
    <row r="231" spans="1:1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</row>
    <row r="232" spans="1:1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</row>
    <row r="233" spans="1:1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</row>
    <row r="234" spans="1:1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</row>
    <row r="235" spans="1:1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</row>
    <row r="236" spans="1:1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</row>
    <row r="237" spans="1:1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</row>
    <row r="238" spans="1:1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</row>
    <row r="239" spans="1:1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</row>
    <row r="240" spans="1:1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</row>
    <row r="241" spans="1:1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</row>
    <row r="242" spans="1:1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</row>
    <row r="243" spans="1:1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</row>
    <row r="244" spans="1:1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</row>
    <row r="245" spans="1:1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</row>
  </sheetData>
  <sheetProtection password="CE28" sheet="1" objects="1" scenarios="1" selectLockedCells="1"/>
  <mergeCells count="25">
    <mergeCell ref="A2:K2"/>
    <mergeCell ref="A8:K8"/>
    <mergeCell ref="A14:K14"/>
    <mergeCell ref="A16:K16"/>
    <mergeCell ref="A10:K10"/>
    <mergeCell ref="A11:K11"/>
    <mergeCell ref="A6:K6"/>
    <mergeCell ref="A4:K4"/>
    <mergeCell ref="A5:K5"/>
    <mergeCell ref="A7:K7"/>
    <mergeCell ref="A9:K9"/>
    <mergeCell ref="A12:K12"/>
    <mergeCell ref="A13:K13"/>
    <mergeCell ref="C21:K21"/>
    <mergeCell ref="C22:K22"/>
    <mergeCell ref="A18:K18"/>
    <mergeCell ref="A20:K20"/>
    <mergeCell ref="E35:J39"/>
    <mergeCell ref="E27:J28"/>
    <mergeCell ref="E29:J30"/>
    <mergeCell ref="E31:J32"/>
    <mergeCell ref="E33:J34"/>
    <mergeCell ref="C23:K23"/>
    <mergeCell ref="C24:K24"/>
    <mergeCell ref="E25:J2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&amp;L&amp;"Times New Roman,Uobičajeno"&amp;9Lokacija: Zadar
ulica Antuna Barca /a, 1. kat&amp;C&amp;"Times New Roman,Uobičajeno"&amp;9TROŠKOVNIK
Sanacija stana&amp;R&amp;"Times New Roman,Uobičajeno"&amp;9Šifra stana:         
Površina stana: 43,15 m²&amp;11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M225"/>
  <sheetViews>
    <sheetView showGridLines="0" showZeros="0" tabSelected="1" zoomScale="110" zoomScaleNormal="110" zoomScalePageLayoutView="110" workbookViewId="0">
      <selection activeCell="I194" sqref="I194"/>
    </sheetView>
  </sheetViews>
  <sheetFormatPr defaultRowHeight="15"/>
  <cols>
    <col min="1" max="1" width="5.5703125" style="22" customWidth="1"/>
    <col min="2" max="2" width="1" customWidth="1"/>
    <col min="3" max="3" width="46.5703125" customWidth="1"/>
    <col min="4" max="4" width="0.28515625" customWidth="1"/>
    <col min="5" max="5" width="8.28515625" style="22" customWidth="1"/>
    <col min="6" max="6" width="1" style="22" customWidth="1"/>
    <col min="7" max="7" width="6.5703125" style="97" customWidth="1"/>
    <col min="8" max="8" width="1" hidden="1" customWidth="1"/>
    <col min="9" max="9" width="9.140625" style="22" customWidth="1"/>
    <col min="10" max="10" width="0.140625" style="22" customWidth="1"/>
    <col min="11" max="11" width="9.28515625" style="22" customWidth="1"/>
  </cols>
  <sheetData>
    <row r="1" spans="1:13">
      <c r="A1" s="162" t="s">
        <v>86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3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3">
      <c r="A3" s="169" t="s">
        <v>26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3" ht="100.5" customHeight="1">
      <c r="A4" s="64" t="s">
        <v>19</v>
      </c>
      <c r="B4" s="11"/>
      <c r="C4" s="170" t="s">
        <v>79</v>
      </c>
      <c r="D4" s="170"/>
      <c r="E4" s="170"/>
      <c r="F4" s="170"/>
      <c r="G4" s="170"/>
      <c r="H4" s="170"/>
      <c r="I4" s="170"/>
      <c r="J4" s="170"/>
      <c r="K4" s="170"/>
    </row>
    <row r="5" spans="1:13" ht="3.75" customHeight="1">
      <c r="A5" s="65"/>
      <c r="B5" s="12"/>
      <c r="C5" s="25"/>
      <c r="D5" s="25"/>
      <c r="E5" s="51"/>
      <c r="F5" s="51"/>
      <c r="G5" s="62"/>
      <c r="H5" s="25"/>
      <c r="I5" s="51"/>
      <c r="J5" s="51"/>
      <c r="K5" s="51"/>
    </row>
    <row r="6" spans="1:13" ht="15" customHeight="1">
      <c r="A6" s="164" t="s">
        <v>24</v>
      </c>
      <c r="B6" s="72"/>
      <c r="C6" s="171" t="s">
        <v>17</v>
      </c>
      <c r="D6" s="72"/>
      <c r="E6" s="166" t="s">
        <v>31</v>
      </c>
      <c r="F6" s="111"/>
      <c r="G6" s="165" t="s">
        <v>18</v>
      </c>
      <c r="H6" s="72"/>
      <c r="I6" s="166" t="s">
        <v>32</v>
      </c>
      <c r="J6" s="73"/>
      <c r="K6" s="166" t="s">
        <v>27</v>
      </c>
    </row>
    <row r="7" spans="1:13">
      <c r="A7" s="164"/>
      <c r="B7" s="72"/>
      <c r="C7" s="171"/>
      <c r="D7" s="72"/>
      <c r="E7" s="165"/>
      <c r="F7" s="111"/>
      <c r="G7" s="165"/>
      <c r="H7" s="72"/>
      <c r="I7" s="165"/>
      <c r="J7" s="73"/>
      <c r="K7" s="165"/>
    </row>
    <row r="8" spans="1:13" ht="86.45" customHeight="1">
      <c r="A8" s="64" t="s">
        <v>20</v>
      </c>
      <c r="B8" s="11"/>
      <c r="C8" s="38" t="s">
        <v>179</v>
      </c>
      <c r="D8" s="16"/>
      <c r="E8" s="52" t="s">
        <v>80</v>
      </c>
      <c r="F8" s="52"/>
      <c r="G8" s="96">
        <v>3</v>
      </c>
      <c r="H8" s="16"/>
      <c r="I8" s="88"/>
      <c r="J8" s="126"/>
      <c r="K8" s="129">
        <f>SUM(G8*I8)</f>
        <v>0</v>
      </c>
      <c r="L8" s="13"/>
      <c r="M8" s="13"/>
    </row>
    <row r="9" spans="1:13">
      <c r="A9" s="64"/>
      <c r="B9" s="11"/>
      <c r="C9" s="38"/>
      <c r="D9" s="16"/>
      <c r="E9" s="63"/>
      <c r="F9" s="63"/>
      <c r="G9" s="112"/>
      <c r="H9" s="13"/>
      <c r="I9" s="113"/>
      <c r="J9" s="127"/>
      <c r="K9" s="130"/>
      <c r="L9" s="13"/>
      <c r="M9" s="13"/>
    </row>
    <row r="10" spans="1:13" ht="90">
      <c r="A10" s="64" t="s">
        <v>21</v>
      </c>
      <c r="B10" s="11"/>
      <c r="C10" s="38" t="s">
        <v>160</v>
      </c>
      <c r="D10" s="15"/>
      <c r="E10" s="114" t="s">
        <v>81</v>
      </c>
      <c r="F10" s="55"/>
      <c r="G10" s="95">
        <v>4.5</v>
      </c>
      <c r="H10" s="16"/>
      <c r="I10" s="173"/>
      <c r="J10" s="126"/>
      <c r="K10" s="129">
        <f>G10*I8</f>
        <v>0</v>
      </c>
    </row>
    <row r="11" spans="1:13">
      <c r="A11" s="64"/>
      <c r="B11" s="11"/>
      <c r="C11" s="39"/>
      <c r="D11" s="13"/>
      <c r="E11" s="54"/>
      <c r="F11" s="53"/>
      <c r="G11" s="93"/>
      <c r="H11" s="14"/>
      <c r="I11" s="86"/>
      <c r="J11" s="128"/>
      <c r="K11" s="131">
        <f t="shared" ref="K10:K16" si="0">G11*I11</f>
        <v>0</v>
      </c>
    </row>
    <row r="12" spans="1:13" ht="60">
      <c r="A12" s="64" t="s">
        <v>22</v>
      </c>
      <c r="B12" s="11"/>
      <c r="C12" s="39" t="s">
        <v>161</v>
      </c>
      <c r="D12" s="13"/>
      <c r="E12" s="54" t="s">
        <v>81</v>
      </c>
      <c r="F12" s="55"/>
      <c r="G12" s="95">
        <v>17</v>
      </c>
      <c r="H12" s="16"/>
      <c r="I12" s="88"/>
      <c r="J12" s="126"/>
      <c r="K12" s="129">
        <f t="shared" si="0"/>
        <v>0</v>
      </c>
    </row>
    <row r="13" spans="1:13">
      <c r="A13" s="64"/>
      <c r="B13" s="11"/>
      <c r="C13" s="39"/>
      <c r="D13" s="13"/>
      <c r="E13" s="54"/>
      <c r="F13" s="58"/>
      <c r="G13" s="94"/>
      <c r="H13" s="13"/>
      <c r="I13" s="89"/>
      <c r="J13" s="127"/>
      <c r="K13" s="131">
        <f t="shared" si="0"/>
        <v>0</v>
      </c>
    </row>
    <row r="14" spans="1:13" ht="49.5" customHeight="1">
      <c r="A14" s="64" t="s">
        <v>23</v>
      </c>
      <c r="B14" s="11"/>
      <c r="C14" s="38" t="s">
        <v>142</v>
      </c>
      <c r="D14" s="13"/>
      <c r="E14" s="54"/>
      <c r="F14" s="58"/>
      <c r="G14" s="94"/>
      <c r="H14" s="13"/>
      <c r="I14" s="89"/>
      <c r="J14" s="127"/>
      <c r="K14" s="130">
        <f t="shared" si="0"/>
        <v>0</v>
      </c>
    </row>
    <row r="15" spans="1:13" ht="18.75" customHeight="1">
      <c r="A15" s="64"/>
      <c r="B15" s="11"/>
      <c r="C15" s="38" t="s">
        <v>84</v>
      </c>
      <c r="D15" s="13"/>
      <c r="E15" s="54" t="s">
        <v>83</v>
      </c>
      <c r="F15" s="55"/>
      <c r="G15" s="95">
        <v>1</v>
      </c>
      <c r="H15" s="16"/>
      <c r="I15" s="88"/>
      <c r="J15" s="126"/>
      <c r="K15" s="129">
        <f t="shared" si="0"/>
        <v>0</v>
      </c>
    </row>
    <row r="16" spans="1:13" ht="18.75" customHeight="1">
      <c r="A16" s="64"/>
      <c r="B16" s="11"/>
      <c r="C16" s="38"/>
      <c r="D16" s="13"/>
      <c r="E16" s="54"/>
      <c r="F16" s="55"/>
      <c r="G16" s="93"/>
      <c r="H16" s="14"/>
      <c r="I16" s="86"/>
      <c r="J16" s="128"/>
      <c r="K16" s="90">
        <f t="shared" si="0"/>
        <v>0</v>
      </c>
    </row>
    <row r="17" spans="1:11" ht="39" customHeight="1">
      <c r="A17" s="64" t="s">
        <v>82</v>
      </c>
      <c r="B17" s="11"/>
      <c r="C17" s="38" t="s">
        <v>90</v>
      </c>
      <c r="D17" s="13"/>
      <c r="E17" s="100" t="s">
        <v>89</v>
      </c>
      <c r="F17" s="55"/>
      <c r="G17" s="95"/>
      <c r="H17" s="16"/>
      <c r="I17" s="172"/>
      <c r="J17" s="126"/>
      <c r="K17" s="85"/>
    </row>
    <row r="18" spans="1:11" ht="16.5" customHeight="1">
      <c r="A18" s="64"/>
      <c r="B18" s="11"/>
      <c r="C18" s="38"/>
      <c r="D18" s="13"/>
      <c r="E18" s="54"/>
      <c r="F18" s="58"/>
      <c r="G18" s="94"/>
      <c r="H18" s="13"/>
      <c r="I18" s="79"/>
      <c r="J18" s="63"/>
      <c r="K18" s="63"/>
    </row>
    <row r="19" spans="1:11">
      <c r="A19" s="160" t="s">
        <v>85</v>
      </c>
      <c r="B19" s="160"/>
      <c r="C19" s="160"/>
      <c r="D19" s="160"/>
      <c r="E19" s="160"/>
      <c r="F19" s="60"/>
      <c r="G19" s="161">
        <f>K17+K15+K12+K10+K8</f>
        <v>0</v>
      </c>
      <c r="H19" s="161"/>
      <c r="I19" s="161"/>
      <c r="J19" s="161"/>
      <c r="K19" s="161"/>
    </row>
    <row r="20" spans="1:11">
      <c r="A20" s="67"/>
    </row>
    <row r="21" spans="1:11" ht="19.899999999999999" customHeight="1">
      <c r="A21" s="67"/>
    </row>
    <row r="22" spans="1:11">
      <c r="A22" s="67"/>
      <c r="K22" s="87"/>
    </row>
    <row r="23" spans="1:11">
      <c r="A23" s="67"/>
    </row>
    <row r="24" spans="1:11">
      <c r="A24" s="162" t="s">
        <v>87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</row>
    <row r="25" spans="1:11">
      <c r="A25" s="162"/>
      <c r="B25" s="162"/>
      <c r="C25" s="162"/>
      <c r="D25" s="162"/>
      <c r="E25" s="162"/>
      <c r="F25" s="162"/>
      <c r="G25" s="162"/>
      <c r="H25" s="162"/>
      <c r="I25" s="162"/>
      <c r="J25" s="162"/>
      <c r="K25" s="162"/>
    </row>
    <row r="26" spans="1:11">
      <c r="A26" s="168" t="s">
        <v>29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</row>
    <row r="27" spans="1:11">
      <c r="A27" s="61"/>
      <c r="B27" s="37"/>
      <c r="C27" s="37"/>
      <c r="D27" s="37"/>
      <c r="E27" s="61"/>
      <c r="F27" s="61"/>
      <c r="G27" s="98"/>
      <c r="H27" s="37"/>
      <c r="I27" s="77"/>
      <c r="J27" s="77"/>
      <c r="K27" s="77"/>
    </row>
    <row r="28" spans="1:11" ht="91.5" customHeight="1">
      <c r="A28" s="64" t="s">
        <v>69</v>
      </c>
      <c r="B28" s="11"/>
      <c r="C28" s="163" t="s">
        <v>88</v>
      </c>
      <c r="D28" s="163"/>
      <c r="E28" s="163"/>
      <c r="F28" s="163"/>
      <c r="G28" s="163"/>
      <c r="H28" s="163"/>
      <c r="I28" s="163"/>
      <c r="J28" s="163"/>
      <c r="K28" s="163"/>
    </row>
    <row r="29" spans="1:11" ht="12" customHeight="1">
      <c r="A29" s="64"/>
      <c r="B29" s="11"/>
      <c r="C29" s="36"/>
      <c r="D29" s="36"/>
      <c r="E29" s="62"/>
      <c r="F29" s="62"/>
      <c r="G29" s="62"/>
      <c r="H29" s="36"/>
      <c r="I29" s="62"/>
      <c r="J29" s="62"/>
      <c r="K29" s="62"/>
    </row>
    <row r="30" spans="1:11" ht="15" customHeight="1">
      <c r="A30" s="164" t="s">
        <v>24</v>
      </c>
      <c r="B30" s="73"/>
      <c r="C30" s="165" t="s">
        <v>17</v>
      </c>
      <c r="D30" s="73"/>
      <c r="E30" s="166" t="s">
        <v>31</v>
      </c>
      <c r="F30" s="111"/>
      <c r="G30" s="165" t="s">
        <v>18</v>
      </c>
      <c r="H30" s="73"/>
      <c r="I30" s="166" t="s">
        <v>32</v>
      </c>
      <c r="J30" s="73"/>
      <c r="K30" s="166" t="s">
        <v>27</v>
      </c>
    </row>
    <row r="31" spans="1:11">
      <c r="A31" s="164"/>
      <c r="B31" s="73"/>
      <c r="C31" s="165"/>
      <c r="D31" s="73"/>
      <c r="E31" s="165"/>
      <c r="F31" s="111"/>
      <c r="G31" s="165"/>
      <c r="H31" s="73"/>
      <c r="I31" s="165"/>
      <c r="J31" s="73"/>
      <c r="K31" s="165"/>
    </row>
    <row r="33" spans="1:11" ht="19.899999999999999" customHeight="1">
      <c r="A33" s="64"/>
      <c r="B33" s="11"/>
      <c r="C33" s="38"/>
      <c r="D33" s="16"/>
      <c r="E33" s="63"/>
      <c r="F33" s="63"/>
      <c r="G33" s="94"/>
      <c r="H33" s="13"/>
      <c r="I33" s="84"/>
      <c r="J33" s="59"/>
      <c r="K33" s="59"/>
    </row>
    <row r="34" spans="1:11">
      <c r="A34" s="64"/>
      <c r="B34" s="11"/>
      <c r="C34" s="38"/>
      <c r="D34" s="16"/>
      <c r="E34" s="63"/>
      <c r="F34" s="63"/>
      <c r="G34" s="94"/>
      <c r="H34" s="13"/>
      <c r="I34" s="84"/>
      <c r="J34" s="59"/>
      <c r="K34" s="59"/>
    </row>
    <row r="35" spans="1:11" ht="94.15" customHeight="1">
      <c r="A35" s="66" t="s">
        <v>57</v>
      </c>
      <c r="B35" s="11"/>
      <c r="C35" s="38" t="s">
        <v>180</v>
      </c>
      <c r="D35" s="16"/>
      <c r="E35" s="52" t="s">
        <v>91</v>
      </c>
      <c r="F35" s="52"/>
      <c r="G35" s="95">
        <v>12.4</v>
      </c>
      <c r="H35" s="16"/>
      <c r="I35" s="85"/>
      <c r="J35" s="56"/>
      <c r="K35" s="56">
        <f t="shared" ref="K35:K36" si="1">G35*I35</f>
        <v>0</v>
      </c>
    </row>
    <row r="36" spans="1:11">
      <c r="A36" s="64"/>
      <c r="B36" s="11"/>
      <c r="C36" s="38"/>
      <c r="D36" s="13"/>
      <c r="E36" s="63"/>
      <c r="F36" s="63"/>
      <c r="G36" s="94"/>
      <c r="H36" s="13"/>
      <c r="I36" s="84"/>
      <c r="J36" s="59"/>
      <c r="K36" s="59">
        <f t="shared" si="1"/>
        <v>0</v>
      </c>
    </row>
    <row r="37" spans="1:11" ht="45">
      <c r="A37" s="66" t="s">
        <v>58</v>
      </c>
      <c r="B37" s="11"/>
      <c r="C37" s="38" t="s">
        <v>153</v>
      </c>
      <c r="D37" s="16"/>
      <c r="E37" s="52" t="s">
        <v>81</v>
      </c>
      <c r="F37" s="52"/>
      <c r="G37" s="95">
        <v>4.5</v>
      </c>
      <c r="H37" s="16"/>
      <c r="I37" s="85"/>
      <c r="J37" s="56"/>
      <c r="K37" s="56">
        <f t="shared" ref="K37:K38" si="2">G37*I37</f>
        <v>0</v>
      </c>
    </row>
    <row r="38" spans="1:11">
      <c r="A38" s="64"/>
      <c r="B38" s="11"/>
      <c r="C38" s="38"/>
      <c r="D38" s="13"/>
      <c r="E38" s="63"/>
      <c r="F38" s="63"/>
      <c r="G38" s="94"/>
      <c r="H38" s="13"/>
      <c r="I38" s="84"/>
      <c r="J38" s="59"/>
      <c r="K38" s="59">
        <f t="shared" si="2"/>
        <v>0</v>
      </c>
    </row>
    <row r="39" spans="1:11">
      <c r="I39" s="132"/>
      <c r="J39" s="82"/>
      <c r="K39" s="82"/>
    </row>
    <row r="40" spans="1:11" ht="20.25" customHeight="1">
      <c r="C40" s="50"/>
      <c r="D40" s="104"/>
      <c r="E40" s="78"/>
      <c r="F40" s="78"/>
      <c r="G40" s="93"/>
      <c r="H40" s="14"/>
      <c r="I40" s="90"/>
      <c r="J40" s="57"/>
      <c r="K40" s="57"/>
    </row>
    <row r="41" spans="1:11">
      <c r="A41" s="64" t="s">
        <v>70</v>
      </c>
      <c r="B41" s="11"/>
      <c r="C41" s="38" t="s">
        <v>92</v>
      </c>
      <c r="D41" s="16"/>
      <c r="E41" s="52" t="s">
        <v>89</v>
      </c>
      <c r="F41" s="52"/>
      <c r="G41" s="95"/>
      <c r="H41" s="16"/>
      <c r="I41" s="85"/>
      <c r="J41" s="56"/>
      <c r="K41" s="85"/>
    </row>
    <row r="44" spans="1:11" ht="19.899999999999999" customHeight="1">
      <c r="A44" s="160" t="s">
        <v>93</v>
      </c>
      <c r="B44" s="160"/>
      <c r="C44" s="160"/>
      <c r="D44" s="160"/>
      <c r="E44" s="160"/>
      <c r="F44" s="60"/>
      <c r="G44" s="161">
        <f>K35+K37+K41</f>
        <v>0</v>
      </c>
      <c r="H44" s="161"/>
      <c r="I44" s="161"/>
      <c r="J44" s="161"/>
      <c r="K44" s="161"/>
    </row>
    <row r="45" spans="1:11">
      <c r="A45" s="67"/>
    </row>
    <row r="46" spans="1:11">
      <c r="A46" s="67"/>
      <c r="K46" s="82"/>
    </row>
    <row r="47" spans="1:11">
      <c r="A47" s="67"/>
    </row>
    <row r="48" spans="1:11">
      <c r="A48" s="67"/>
    </row>
    <row r="49" spans="1:11">
      <c r="A49" s="67"/>
    </row>
    <row r="50" spans="1:11">
      <c r="A50" s="67"/>
    </row>
    <row r="51" spans="1:11">
      <c r="A51" s="67"/>
    </row>
    <row r="52" spans="1:11">
      <c r="A52" s="162" t="s">
        <v>133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</row>
    <row r="53" spans="1:11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</row>
    <row r="54" spans="1:11">
      <c r="A54" s="168" t="s">
        <v>95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</row>
    <row r="55" spans="1:11">
      <c r="A55" s="61"/>
      <c r="B55" s="37"/>
      <c r="C55" s="37"/>
      <c r="D55" s="37"/>
      <c r="E55" s="61"/>
      <c r="F55" s="61"/>
      <c r="G55" s="98"/>
      <c r="H55" s="37"/>
      <c r="I55" s="77"/>
      <c r="J55" s="77"/>
      <c r="K55" s="77"/>
    </row>
    <row r="56" spans="1:11" ht="107.25" customHeight="1">
      <c r="A56" s="64" t="s">
        <v>71</v>
      </c>
      <c r="B56" s="11"/>
      <c r="C56" s="163" t="s">
        <v>94</v>
      </c>
      <c r="D56" s="163"/>
      <c r="E56" s="163"/>
      <c r="F56" s="163"/>
      <c r="G56" s="163"/>
      <c r="H56" s="163"/>
      <c r="I56" s="163"/>
      <c r="J56" s="163"/>
      <c r="K56" s="163"/>
    </row>
    <row r="57" spans="1:11" ht="12" customHeight="1">
      <c r="A57" s="64"/>
      <c r="B57" s="11"/>
      <c r="C57" s="36"/>
      <c r="D57" s="36"/>
      <c r="E57" s="62"/>
      <c r="F57" s="62"/>
      <c r="G57" s="62"/>
      <c r="H57" s="36"/>
      <c r="I57" s="62"/>
      <c r="J57" s="62"/>
      <c r="K57" s="62"/>
    </row>
    <row r="58" spans="1:11" ht="15" customHeight="1">
      <c r="A58" s="164" t="s">
        <v>24</v>
      </c>
      <c r="B58" s="73"/>
      <c r="C58" s="165" t="s">
        <v>17</v>
      </c>
      <c r="D58" s="73"/>
      <c r="E58" s="166" t="s">
        <v>31</v>
      </c>
      <c r="F58" s="111"/>
      <c r="G58" s="165" t="s">
        <v>18</v>
      </c>
      <c r="H58" s="73"/>
      <c r="I58" s="166" t="s">
        <v>32</v>
      </c>
      <c r="J58" s="73"/>
      <c r="K58" s="166" t="s">
        <v>27</v>
      </c>
    </row>
    <row r="59" spans="1:11">
      <c r="A59" s="164"/>
      <c r="B59" s="73"/>
      <c r="C59" s="165"/>
      <c r="D59" s="73"/>
      <c r="E59" s="165"/>
      <c r="F59" s="111"/>
      <c r="G59" s="165"/>
      <c r="H59" s="73"/>
      <c r="I59" s="165"/>
      <c r="J59" s="73"/>
      <c r="K59" s="165"/>
    </row>
    <row r="61" spans="1:11" ht="240">
      <c r="A61" s="66" t="s">
        <v>59</v>
      </c>
      <c r="B61" s="11"/>
      <c r="C61" s="38" t="s">
        <v>147</v>
      </c>
      <c r="D61" s="16"/>
      <c r="E61" s="52" t="s">
        <v>81</v>
      </c>
      <c r="F61" s="52"/>
      <c r="G61" s="95">
        <v>8.1</v>
      </c>
      <c r="H61" s="16"/>
      <c r="I61" s="85"/>
      <c r="J61" s="56"/>
      <c r="K61" s="56">
        <f>G61*I61</f>
        <v>0</v>
      </c>
    </row>
    <row r="62" spans="1:11">
      <c r="A62" s="64"/>
      <c r="B62" s="11"/>
      <c r="C62" s="101"/>
      <c r="D62" s="13"/>
      <c r="E62" s="63"/>
      <c r="F62" s="63"/>
      <c r="G62" s="94"/>
      <c r="H62" s="13"/>
      <c r="I62" s="84"/>
      <c r="J62" s="59"/>
      <c r="K62" s="59"/>
    </row>
    <row r="63" spans="1:11" ht="19.899999999999999" customHeight="1">
      <c r="A63" s="160" t="s">
        <v>96</v>
      </c>
      <c r="B63" s="160"/>
      <c r="C63" s="160"/>
      <c r="D63" s="160"/>
      <c r="E63" s="160"/>
      <c r="F63" s="60"/>
      <c r="G63" s="161">
        <f>K61</f>
        <v>0</v>
      </c>
      <c r="H63" s="161"/>
      <c r="I63" s="161"/>
      <c r="J63" s="161"/>
      <c r="K63" s="161"/>
    </row>
    <row r="68" spans="1:11" ht="19.899999999999999" customHeight="1">
      <c r="A68" s="162" t="s">
        <v>134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</row>
    <row r="69" spans="1:11" ht="19.899999999999999" customHeight="1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</row>
    <row r="70" spans="1:11" ht="19.899999999999999" customHeight="1">
      <c r="A70" s="168" t="s">
        <v>97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</row>
    <row r="71" spans="1:11">
      <c r="A71" s="61"/>
      <c r="B71" s="37"/>
      <c r="C71" s="37"/>
      <c r="D71" s="37"/>
      <c r="E71" s="61"/>
      <c r="F71" s="61"/>
      <c r="G71" s="98"/>
      <c r="H71" s="37"/>
      <c r="I71" s="77"/>
      <c r="J71" s="77"/>
      <c r="K71" s="77"/>
    </row>
    <row r="72" spans="1:11" ht="90" customHeight="1">
      <c r="A72" s="64" t="s">
        <v>72</v>
      </c>
      <c r="B72" s="11"/>
      <c r="C72" s="163" t="s">
        <v>98</v>
      </c>
      <c r="D72" s="163"/>
      <c r="E72" s="163"/>
      <c r="F72" s="163"/>
      <c r="G72" s="163"/>
      <c r="H72" s="163"/>
      <c r="I72" s="163"/>
      <c r="J72" s="163"/>
      <c r="K72" s="163"/>
    </row>
    <row r="73" spans="1:11" ht="12" customHeight="1">
      <c r="A73" s="64"/>
      <c r="B73" s="11"/>
      <c r="C73" s="36"/>
      <c r="D73" s="36"/>
      <c r="E73" s="62"/>
      <c r="F73" s="62"/>
      <c r="G73" s="62"/>
      <c r="H73" s="36"/>
      <c r="I73" s="62"/>
      <c r="J73" s="62"/>
      <c r="K73" s="62"/>
    </row>
    <row r="74" spans="1:11" ht="15" customHeight="1">
      <c r="A74" s="164" t="s">
        <v>24</v>
      </c>
      <c r="B74" s="73"/>
      <c r="C74" s="165" t="s">
        <v>17</v>
      </c>
      <c r="D74" s="73"/>
      <c r="E74" s="166" t="s">
        <v>31</v>
      </c>
      <c r="F74" s="111"/>
      <c r="G74" s="165" t="s">
        <v>18</v>
      </c>
      <c r="H74" s="73"/>
      <c r="I74" s="166" t="s">
        <v>32</v>
      </c>
      <c r="J74" s="73"/>
      <c r="K74" s="166" t="s">
        <v>27</v>
      </c>
    </row>
    <row r="75" spans="1:11">
      <c r="A75" s="164"/>
      <c r="B75" s="73"/>
      <c r="C75" s="165"/>
      <c r="D75" s="73"/>
      <c r="E75" s="165"/>
      <c r="F75" s="111"/>
      <c r="G75" s="165"/>
      <c r="H75" s="73"/>
      <c r="I75" s="165"/>
      <c r="J75" s="73"/>
      <c r="K75" s="165"/>
    </row>
    <row r="77" spans="1:11" ht="270">
      <c r="A77" s="64" t="s">
        <v>60</v>
      </c>
      <c r="B77" s="11"/>
      <c r="C77" s="41" t="s">
        <v>148</v>
      </c>
      <c r="D77" s="16"/>
      <c r="E77" s="63"/>
      <c r="F77" s="63"/>
      <c r="G77" s="94"/>
      <c r="H77" s="13"/>
      <c r="I77" s="84"/>
      <c r="J77" s="59"/>
      <c r="K77" s="59">
        <f>G77*I77</f>
        <v>0</v>
      </c>
    </row>
    <row r="78" spans="1:11">
      <c r="A78" s="64"/>
      <c r="B78" s="11"/>
      <c r="C78" s="41"/>
      <c r="D78" s="13"/>
      <c r="E78" s="63"/>
      <c r="F78" s="63"/>
      <c r="G78" s="94"/>
      <c r="H78" s="13"/>
      <c r="I78" s="84"/>
      <c r="J78" s="59"/>
      <c r="K78" s="59"/>
    </row>
    <row r="79" spans="1:11" ht="45.75" customHeight="1">
      <c r="A79" s="64"/>
      <c r="B79" s="11"/>
      <c r="C79" s="43" t="s">
        <v>162</v>
      </c>
      <c r="D79" s="13"/>
      <c r="E79" s="54" t="s">
        <v>83</v>
      </c>
      <c r="F79" s="55"/>
      <c r="G79" s="95">
        <v>2</v>
      </c>
      <c r="H79" s="16"/>
      <c r="I79" s="92"/>
      <c r="J79" s="56"/>
      <c r="K79" s="91">
        <f>G79*I79</f>
        <v>0</v>
      </c>
    </row>
    <row r="80" spans="1:11">
      <c r="A80" s="64"/>
      <c r="B80" s="11"/>
      <c r="C80" s="43"/>
      <c r="D80" s="13"/>
      <c r="E80" s="54"/>
      <c r="F80" s="58"/>
      <c r="G80" s="94"/>
      <c r="H80" s="13"/>
      <c r="I80" s="115"/>
      <c r="J80" s="59"/>
      <c r="K80" s="116"/>
    </row>
    <row r="81" spans="1:11">
      <c r="I81" s="82"/>
      <c r="J81" s="82"/>
      <c r="K81" s="82"/>
    </row>
    <row r="83" spans="1:11">
      <c r="A83" s="160" t="s">
        <v>99</v>
      </c>
      <c r="B83" s="160"/>
      <c r="C83" s="160"/>
      <c r="D83" s="160"/>
      <c r="E83" s="160"/>
      <c r="F83" s="60"/>
      <c r="G83" s="161">
        <f>K79</f>
        <v>0</v>
      </c>
      <c r="H83" s="161"/>
      <c r="I83" s="161"/>
      <c r="J83" s="161"/>
      <c r="K83" s="161"/>
    </row>
    <row r="86" spans="1:11">
      <c r="A86" s="162" t="s">
        <v>135</v>
      </c>
      <c r="B86" s="162"/>
      <c r="C86" s="162"/>
      <c r="D86" s="162"/>
      <c r="E86" s="162"/>
      <c r="F86" s="162"/>
      <c r="G86" s="162"/>
      <c r="H86" s="162"/>
      <c r="I86" s="162"/>
      <c r="J86" s="162"/>
      <c r="K86" s="162"/>
    </row>
    <row r="87" spans="1:11" ht="19.899999999999999" customHeight="1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</row>
    <row r="88" spans="1:11" ht="19.899999999999999" customHeight="1">
      <c r="A88" s="168" t="s">
        <v>100</v>
      </c>
      <c r="B88" s="168"/>
      <c r="C88" s="168"/>
      <c r="D88" s="168"/>
      <c r="E88" s="168"/>
      <c r="F88" s="168"/>
      <c r="G88" s="168"/>
      <c r="H88" s="168"/>
      <c r="I88" s="168"/>
      <c r="J88" s="168"/>
      <c r="K88" s="168"/>
    </row>
    <row r="89" spans="1:11">
      <c r="A89" s="61"/>
      <c r="B89" s="37"/>
      <c r="C89" s="37"/>
      <c r="D89" s="37"/>
      <c r="E89" s="61"/>
      <c r="F89" s="61"/>
      <c r="G89" s="98"/>
      <c r="H89" s="37"/>
      <c r="I89" s="77"/>
      <c r="J89" s="77"/>
      <c r="K89" s="77"/>
    </row>
    <row r="90" spans="1:11" ht="122.25" customHeight="1">
      <c r="A90" s="64" t="s">
        <v>73</v>
      </c>
      <c r="B90" s="11"/>
      <c r="C90" s="163" t="s">
        <v>101</v>
      </c>
      <c r="D90" s="163"/>
      <c r="E90" s="163"/>
      <c r="F90" s="163"/>
      <c r="G90" s="163"/>
      <c r="H90" s="163"/>
      <c r="I90" s="163"/>
      <c r="J90" s="163"/>
      <c r="K90" s="163"/>
    </row>
    <row r="91" spans="1:11" ht="12" customHeight="1">
      <c r="A91" s="64"/>
      <c r="B91" s="11"/>
      <c r="C91" s="36"/>
      <c r="D91" s="36"/>
      <c r="E91" s="62"/>
      <c r="F91" s="62"/>
      <c r="G91" s="62"/>
      <c r="H91" s="36"/>
      <c r="I91" s="62"/>
      <c r="J91" s="62"/>
      <c r="K91" s="62"/>
    </row>
    <row r="92" spans="1:11" ht="15" customHeight="1">
      <c r="A92" s="164" t="s">
        <v>24</v>
      </c>
      <c r="B92" s="73"/>
      <c r="C92" s="165" t="s">
        <v>17</v>
      </c>
      <c r="D92" s="73"/>
      <c r="E92" s="166" t="s">
        <v>31</v>
      </c>
      <c r="F92" s="111"/>
      <c r="G92" s="165" t="s">
        <v>18</v>
      </c>
      <c r="H92" s="73"/>
      <c r="I92" s="166" t="s">
        <v>32</v>
      </c>
      <c r="J92" s="73"/>
      <c r="K92" s="166" t="s">
        <v>27</v>
      </c>
    </row>
    <row r="93" spans="1:11">
      <c r="A93" s="164"/>
      <c r="B93" s="73"/>
      <c r="C93" s="165"/>
      <c r="D93" s="73"/>
      <c r="E93" s="165"/>
      <c r="F93" s="111"/>
      <c r="G93" s="165"/>
      <c r="H93" s="73"/>
      <c r="I93" s="165"/>
      <c r="J93" s="73"/>
      <c r="K93" s="165"/>
    </row>
    <row r="95" spans="1:11" ht="30">
      <c r="A95" s="64" t="s">
        <v>66</v>
      </c>
      <c r="B95" s="11"/>
      <c r="C95" s="38" t="s">
        <v>163</v>
      </c>
      <c r="D95" s="16"/>
      <c r="E95" s="63"/>
      <c r="F95" s="63"/>
      <c r="G95" s="94"/>
      <c r="H95" s="13"/>
      <c r="I95" s="80"/>
      <c r="J95" s="63"/>
      <c r="K95" s="63"/>
    </row>
    <row r="96" spans="1:11" ht="18.75" customHeight="1">
      <c r="A96" s="64"/>
      <c r="B96" s="11"/>
      <c r="C96" s="43" t="s">
        <v>102</v>
      </c>
      <c r="D96" s="13"/>
      <c r="E96" s="54" t="s">
        <v>81</v>
      </c>
      <c r="F96" s="55"/>
      <c r="G96" s="95">
        <v>4.5</v>
      </c>
      <c r="H96" s="16"/>
      <c r="I96" s="81"/>
      <c r="J96" s="56"/>
      <c r="K96" s="56">
        <f>G96*I96</f>
        <v>0</v>
      </c>
    </row>
    <row r="97" spans="1:11" ht="19.899999999999999" customHeight="1">
      <c r="I97" s="132"/>
      <c r="J97" s="82"/>
      <c r="K97" s="82"/>
    </row>
    <row r="98" spans="1:11" ht="41.25" customHeight="1">
      <c r="A98" s="64" t="s">
        <v>64</v>
      </c>
      <c r="B98" s="11"/>
      <c r="C98" s="38" t="s">
        <v>164</v>
      </c>
      <c r="D98" s="16"/>
      <c r="E98" s="63"/>
      <c r="F98" s="63"/>
      <c r="G98" s="94"/>
      <c r="H98" s="13"/>
      <c r="I98" s="84"/>
      <c r="J98" s="59"/>
      <c r="K98" s="59"/>
    </row>
    <row r="99" spans="1:11" ht="18.75" customHeight="1">
      <c r="A99" s="64"/>
      <c r="B99" s="11"/>
      <c r="C99" s="43" t="s">
        <v>141</v>
      </c>
      <c r="D99" s="13"/>
      <c r="E99" s="54" t="s">
        <v>81</v>
      </c>
      <c r="F99" s="55"/>
      <c r="G99" s="95">
        <v>16.8</v>
      </c>
      <c r="H99" s="16"/>
      <c r="I99" s="81"/>
      <c r="J99" s="56"/>
      <c r="K99" s="56">
        <f>G99*I99</f>
        <v>0</v>
      </c>
    </row>
    <row r="102" spans="1:11">
      <c r="A102" s="160" t="s">
        <v>103</v>
      </c>
      <c r="B102" s="160"/>
      <c r="C102" s="160"/>
      <c r="D102" s="160"/>
      <c r="E102" s="160"/>
      <c r="F102" s="60"/>
      <c r="G102" s="161">
        <f>K96+K99</f>
        <v>0</v>
      </c>
      <c r="H102" s="161"/>
      <c r="I102" s="161"/>
      <c r="J102" s="161"/>
      <c r="K102" s="161"/>
    </row>
    <row r="107" spans="1:11" ht="19.899999999999999" customHeight="1">
      <c r="A107" s="162" t="s">
        <v>165</v>
      </c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</row>
    <row r="108" spans="1:11" ht="19.899999999999999" customHeight="1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</row>
    <row r="109" spans="1:11">
      <c r="A109" s="168" t="s">
        <v>139</v>
      </c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</row>
    <row r="110" spans="1:11" ht="19.899999999999999" customHeight="1">
      <c r="A110" s="61"/>
      <c r="B110" s="37"/>
      <c r="C110" s="37"/>
      <c r="D110" s="37"/>
      <c r="E110" s="61"/>
      <c r="F110" s="61"/>
      <c r="G110" s="98"/>
      <c r="H110" s="37"/>
      <c r="I110" s="77"/>
      <c r="J110" s="77"/>
      <c r="K110" s="77"/>
    </row>
    <row r="111" spans="1:11" ht="132.75" customHeight="1">
      <c r="A111" s="64" t="s">
        <v>74</v>
      </c>
      <c r="B111" s="11"/>
      <c r="C111" s="163" t="s">
        <v>104</v>
      </c>
      <c r="D111" s="163"/>
      <c r="E111" s="163"/>
      <c r="F111" s="163"/>
      <c r="G111" s="163"/>
      <c r="H111" s="163"/>
      <c r="I111" s="163"/>
      <c r="J111" s="163"/>
      <c r="K111" s="163"/>
    </row>
    <row r="112" spans="1:11" ht="12" customHeight="1">
      <c r="A112" s="64"/>
      <c r="B112" s="11"/>
      <c r="C112" s="36"/>
      <c r="D112" s="36"/>
      <c r="E112" s="62"/>
      <c r="F112" s="62"/>
      <c r="G112" s="62"/>
      <c r="H112" s="36"/>
      <c r="I112" s="62"/>
      <c r="J112" s="62"/>
      <c r="K112" s="62"/>
    </row>
    <row r="113" spans="1:11" ht="15" customHeight="1">
      <c r="A113" s="164" t="s">
        <v>24</v>
      </c>
      <c r="B113" s="73"/>
      <c r="C113" s="165" t="s">
        <v>17</v>
      </c>
      <c r="D113" s="73"/>
      <c r="E113" s="166" t="s">
        <v>31</v>
      </c>
      <c r="F113" s="111"/>
      <c r="G113" s="165" t="s">
        <v>18</v>
      </c>
      <c r="H113" s="73"/>
      <c r="I113" s="166" t="s">
        <v>32</v>
      </c>
      <c r="J113" s="73"/>
      <c r="K113" s="166" t="s">
        <v>27</v>
      </c>
    </row>
    <row r="114" spans="1:11" ht="19.899999999999999" customHeight="1">
      <c r="A114" s="164"/>
      <c r="B114" s="73"/>
      <c r="C114" s="165"/>
      <c r="D114" s="73"/>
      <c r="E114" s="165"/>
      <c r="F114" s="111"/>
      <c r="G114" s="165"/>
      <c r="H114" s="73"/>
      <c r="I114" s="165"/>
      <c r="J114" s="73"/>
      <c r="K114" s="165"/>
    </row>
    <row r="116" spans="1:11" ht="105">
      <c r="A116" s="64" t="s">
        <v>61</v>
      </c>
      <c r="B116" s="11"/>
      <c r="C116" s="40" t="s">
        <v>128</v>
      </c>
      <c r="D116" s="16"/>
      <c r="E116" s="63"/>
      <c r="F116" s="63"/>
      <c r="G116" s="94"/>
      <c r="H116" s="13"/>
      <c r="I116" s="80"/>
      <c r="J116" s="63"/>
      <c r="K116" s="63"/>
    </row>
    <row r="117" spans="1:11" ht="18.75" customHeight="1">
      <c r="A117" s="64"/>
      <c r="B117" s="11"/>
      <c r="C117" s="43" t="s">
        <v>105</v>
      </c>
      <c r="D117" s="13"/>
      <c r="E117" s="54" t="s">
        <v>81</v>
      </c>
      <c r="F117" s="55"/>
      <c r="G117" s="95">
        <v>53.6</v>
      </c>
      <c r="H117" s="16"/>
      <c r="I117" s="81"/>
      <c r="J117" s="56"/>
      <c r="K117" s="56">
        <f>G117*I117</f>
        <v>0</v>
      </c>
    </row>
    <row r="118" spans="1:11" ht="19.899999999999999" customHeight="1">
      <c r="I118" s="132"/>
      <c r="J118" s="82"/>
      <c r="K118" s="82"/>
    </row>
    <row r="119" spans="1:11" ht="105">
      <c r="A119" s="64" t="s">
        <v>166</v>
      </c>
      <c r="B119" s="11"/>
      <c r="C119" s="40" t="s">
        <v>149</v>
      </c>
      <c r="D119" s="16"/>
      <c r="E119" s="63"/>
      <c r="F119" s="63"/>
      <c r="G119" s="94"/>
      <c r="H119" s="13"/>
      <c r="I119" s="84"/>
      <c r="J119" s="59"/>
      <c r="K119" s="59"/>
    </row>
    <row r="120" spans="1:11" ht="18.75" customHeight="1">
      <c r="A120" s="64"/>
      <c r="B120" s="11"/>
      <c r="C120" s="43" t="s">
        <v>106</v>
      </c>
      <c r="D120" s="13"/>
      <c r="E120" s="54" t="s">
        <v>81</v>
      </c>
      <c r="F120" s="55"/>
      <c r="G120" s="95">
        <v>31.7</v>
      </c>
      <c r="H120" s="16"/>
      <c r="I120" s="81"/>
      <c r="J120" s="56"/>
      <c r="K120" s="56">
        <f>G120*I120</f>
        <v>0</v>
      </c>
    </row>
    <row r="121" spans="1:11" ht="18.75" customHeight="1">
      <c r="A121" s="64"/>
      <c r="B121" s="11"/>
      <c r="C121" s="43"/>
      <c r="D121" s="13"/>
      <c r="E121" s="54"/>
      <c r="F121" s="58"/>
      <c r="G121" s="94"/>
      <c r="H121" s="13"/>
      <c r="I121" s="83"/>
      <c r="J121" s="59"/>
      <c r="K121" s="59"/>
    </row>
    <row r="122" spans="1:11" ht="106.5" customHeight="1">
      <c r="A122" s="64" t="s">
        <v>167</v>
      </c>
      <c r="B122" s="11"/>
      <c r="C122" s="40" t="s">
        <v>144</v>
      </c>
      <c r="D122" s="16"/>
      <c r="E122" s="63"/>
      <c r="F122" s="63"/>
      <c r="G122" s="94"/>
      <c r="H122" s="13"/>
      <c r="I122" s="80"/>
      <c r="J122" s="63"/>
      <c r="K122" s="63"/>
    </row>
    <row r="123" spans="1:11" ht="28.5" customHeight="1">
      <c r="A123" s="64"/>
      <c r="B123" s="11"/>
      <c r="C123" s="43" t="s">
        <v>145</v>
      </c>
      <c r="D123" s="13"/>
      <c r="E123" s="54" t="s">
        <v>81</v>
      </c>
      <c r="F123" s="55"/>
      <c r="G123" s="95">
        <v>33.200000000000003</v>
      </c>
      <c r="H123" s="16"/>
      <c r="I123" s="81"/>
      <c r="J123" s="56"/>
      <c r="K123" s="56">
        <f>G123*I123</f>
        <v>0</v>
      </c>
    </row>
    <row r="124" spans="1:11" ht="19.899999999999999" customHeight="1">
      <c r="I124" s="132"/>
      <c r="J124" s="82"/>
      <c r="K124" s="82"/>
    </row>
    <row r="125" spans="1:11" ht="143.44999999999999" customHeight="1">
      <c r="A125" s="64" t="s">
        <v>168</v>
      </c>
      <c r="B125" s="11"/>
      <c r="C125" s="40" t="s">
        <v>181</v>
      </c>
      <c r="D125" s="16"/>
      <c r="E125" s="63"/>
      <c r="F125" s="63"/>
      <c r="G125" s="94"/>
      <c r="H125" s="13"/>
      <c r="I125" s="84"/>
      <c r="J125" s="59"/>
      <c r="K125" s="59"/>
    </row>
    <row r="126" spans="1:11" ht="30">
      <c r="A126" s="64"/>
      <c r="B126" s="11"/>
      <c r="C126" s="43" t="s">
        <v>182</v>
      </c>
      <c r="D126" s="13"/>
      <c r="E126" s="54" t="s">
        <v>80</v>
      </c>
      <c r="F126" s="55"/>
      <c r="G126" s="95">
        <v>1</v>
      </c>
      <c r="H126" s="16"/>
      <c r="I126" s="81"/>
      <c r="J126" s="56"/>
      <c r="K126" s="56">
        <f>G126*I126</f>
        <v>0</v>
      </c>
    </row>
    <row r="127" spans="1:11">
      <c r="A127" s="64"/>
      <c r="B127" s="11"/>
      <c r="C127" s="43"/>
      <c r="D127" s="13"/>
      <c r="E127" s="54"/>
      <c r="F127" s="53"/>
      <c r="G127" s="93"/>
      <c r="H127" s="14"/>
      <c r="I127" s="117"/>
      <c r="J127" s="57"/>
      <c r="K127" s="57"/>
    </row>
    <row r="128" spans="1:11" ht="26.45" customHeight="1">
      <c r="A128" s="64"/>
      <c r="B128" s="11"/>
      <c r="C128" s="43" t="s">
        <v>183</v>
      </c>
      <c r="D128" s="13"/>
      <c r="E128" s="54" t="s">
        <v>80</v>
      </c>
      <c r="F128" s="55"/>
      <c r="G128" s="95">
        <v>1</v>
      </c>
      <c r="H128" s="16"/>
      <c r="I128" s="81"/>
      <c r="J128" s="56"/>
      <c r="K128" s="56">
        <f>G128*I128</f>
        <v>0</v>
      </c>
    </row>
    <row r="129" spans="1:11" ht="18.75" customHeight="1">
      <c r="A129" s="64"/>
      <c r="B129" s="11"/>
      <c r="C129" s="43"/>
      <c r="D129" s="13"/>
      <c r="E129" s="54"/>
      <c r="F129" s="58"/>
      <c r="G129" s="94"/>
      <c r="H129" s="13"/>
      <c r="I129" s="83"/>
      <c r="J129" s="59"/>
      <c r="K129" s="59"/>
    </row>
    <row r="130" spans="1:11" ht="124.5" customHeight="1">
      <c r="A130" s="64" t="s">
        <v>171</v>
      </c>
      <c r="B130" s="11"/>
      <c r="C130" s="44" t="s">
        <v>169</v>
      </c>
      <c r="D130" s="16"/>
      <c r="E130" s="63"/>
      <c r="F130" s="63"/>
      <c r="G130" s="94"/>
      <c r="H130" s="13"/>
      <c r="I130" s="84"/>
      <c r="J130" s="59"/>
      <c r="K130" s="59"/>
    </row>
    <row r="131" spans="1:11" ht="18.75" customHeight="1">
      <c r="A131" s="64"/>
      <c r="B131" s="11"/>
      <c r="C131" s="43" t="s">
        <v>170</v>
      </c>
      <c r="D131" s="13"/>
      <c r="E131" s="54" t="s">
        <v>80</v>
      </c>
      <c r="F131" s="55"/>
      <c r="G131" s="95">
        <v>1</v>
      </c>
      <c r="H131" s="16"/>
      <c r="I131" s="81"/>
      <c r="J131" s="56"/>
      <c r="K131" s="56">
        <f>G131*I131</f>
        <v>0</v>
      </c>
    </row>
    <row r="132" spans="1:11" ht="18.75" customHeight="1">
      <c r="A132" s="64"/>
      <c r="B132" s="11"/>
      <c r="C132" s="43"/>
      <c r="D132" s="13"/>
      <c r="E132" s="54"/>
      <c r="F132" s="58"/>
      <c r="G132" s="94"/>
      <c r="H132" s="13"/>
      <c r="I132" s="83"/>
      <c r="J132" s="59"/>
      <c r="K132" s="59"/>
    </row>
    <row r="133" spans="1:11">
      <c r="A133" s="160" t="s">
        <v>107</v>
      </c>
      <c r="B133" s="160"/>
      <c r="C133" s="160"/>
      <c r="D133" s="160"/>
      <c r="E133" s="160"/>
      <c r="F133" s="60"/>
      <c r="G133" s="161">
        <f>K117+K120+K123+K126+K131</f>
        <v>0</v>
      </c>
      <c r="H133" s="161"/>
      <c r="I133" s="161"/>
      <c r="J133" s="161"/>
      <c r="K133" s="161"/>
    </row>
    <row r="134" spans="1:11">
      <c r="K134" s="82"/>
    </row>
    <row r="135" spans="1:11">
      <c r="A135" s="162" t="s">
        <v>172</v>
      </c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</row>
    <row r="136" spans="1:11">
      <c r="A136" s="162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</row>
    <row r="137" spans="1:11">
      <c r="A137" s="168" t="s">
        <v>138</v>
      </c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</row>
    <row r="138" spans="1:11">
      <c r="A138" s="61"/>
      <c r="B138" s="37"/>
      <c r="C138" s="37"/>
      <c r="D138" s="37"/>
      <c r="E138" s="61"/>
      <c r="F138" s="61"/>
      <c r="G138" s="98"/>
      <c r="H138" s="37"/>
      <c r="I138" s="77"/>
      <c r="J138" s="77"/>
      <c r="K138" s="77"/>
    </row>
    <row r="139" spans="1:11" ht="95.25" customHeight="1">
      <c r="A139" s="64" t="s">
        <v>75</v>
      </c>
      <c r="B139" s="11"/>
      <c r="C139" s="163" t="s">
        <v>109</v>
      </c>
      <c r="D139" s="163"/>
      <c r="E139" s="163"/>
      <c r="F139" s="163"/>
      <c r="G139" s="163"/>
      <c r="H139" s="163"/>
      <c r="I139" s="163"/>
      <c r="J139" s="163"/>
      <c r="K139" s="163"/>
    </row>
    <row r="140" spans="1:11" ht="12" customHeight="1">
      <c r="A140" s="64"/>
      <c r="B140" s="11"/>
      <c r="C140" s="36"/>
      <c r="D140" s="36"/>
      <c r="E140" s="62"/>
      <c r="F140" s="62"/>
      <c r="G140" s="62"/>
      <c r="H140" s="36"/>
      <c r="I140" s="62"/>
      <c r="J140" s="62"/>
      <c r="K140" s="62"/>
    </row>
    <row r="141" spans="1:11" ht="15" customHeight="1">
      <c r="A141" s="164" t="s">
        <v>24</v>
      </c>
      <c r="B141" s="73"/>
      <c r="C141" s="165" t="s">
        <v>17</v>
      </c>
      <c r="D141" s="73"/>
      <c r="E141" s="166" t="s">
        <v>31</v>
      </c>
      <c r="F141" s="111"/>
      <c r="G141" s="165" t="s">
        <v>18</v>
      </c>
      <c r="H141" s="73"/>
      <c r="I141" s="166" t="s">
        <v>32</v>
      </c>
      <c r="J141" s="73"/>
      <c r="K141" s="166" t="s">
        <v>27</v>
      </c>
    </row>
    <row r="142" spans="1:11">
      <c r="A142" s="164"/>
      <c r="B142" s="73"/>
      <c r="C142" s="165"/>
      <c r="D142" s="73"/>
      <c r="E142" s="165"/>
      <c r="F142" s="111"/>
      <c r="G142" s="165"/>
      <c r="H142" s="73"/>
      <c r="I142" s="165"/>
      <c r="J142" s="73"/>
      <c r="K142" s="165"/>
    </row>
    <row r="144" spans="1:11">
      <c r="C144" s="45" t="s">
        <v>111</v>
      </c>
    </row>
    <row r="146" spans="1:11" ht="86.45" customHeight="1">
      <c r="A146" s="64" t="s">
        <v>77</v>
      </c>
      <c r="B146" s="11"/>
      <c r="C146" s="38" t="s">
        <v>184</v>
      </c>
      <c r="D146" s="16"/>
      <c r="E146" s="63"/>
      <c r="F146" s="63"/>
      <c r="G146" s="94"/>
      <c r="H146" s="13"/>
      <c r="I146" s="80"/>
      <c r="J146" s="63"/>
      <c r="K146" s="63"/>
    </row>
    <row r="147" spans="1:11" ht="18.75" customHeight="1">
      <c r="A147" s="64"/>
      <c r="B147" s="11"/>
      <c r="C147" s="42" t="s">
        <v>110</v>
      </c>
      <c r="D147" s="13"/>
      <c r="E147" s="54" t="s">
        <v>80</v>
      </c>
      <c r="F147" s="55"/>
      <c r="G147" s="95">
        <v>1</v>
      </c>
      <c r="H147" s="16"/>
      <c r="I147" s="81"/>
      <c r="J147" s="56"/>
      <c r="K147" s="56">
        <f>G147*I147</f>
        <v>0</v>
      </c>
    </row>
    <row r="148" spans="1:11">
      <c r="I148" s="132"/>
      <c r="J148" s="82"/>
      <c r="K148" s="57">
        <f t="shared" ref="K148:K163" si="3">G148*I148</f>
        <v>0</v>
      </c>
    </row>
    <row r="149" spans="1:11" ht="63.75" customHeight="1">
      <c r="A149" s="64" t="s">
        <v>136</v>
      </c>
      <c r="B149" s="11"/>
      <c r="C149" s="38" t="s">
        <v>112</v>
      </c>
      <c r="D149" s="16"/>
      <c r="E149" s="54" t="s">
        <v>80</v>
      </c>
      <c r="F149" s="55"/>
      <c r="G149" s="95">
        <v>1</v>
      </c>
      <c r="H149" s="16"/>
      <c r="I149" s="81"/>
      <c r="J149" s="56"/>
      <c r="K149" s="56">
        <f t="shared" si="3"/>
        <v>0</v>
      </c>
    </row>
    <row r="150" spans="1:11">
      <c r="I150" s="132"/>
      <c r="J150" s="82"/>
      <c r="K150" s="57">
        <f t="shared" si="3"/>
        <v>0</v>
      </c>
    </row>
    <row r="151" spans="1:11" ht="119.25" customHeight="1">
      <c r="A151" s="64" t="s">
        <v>137</v>
      </c>
      <c r="B151" s="11"/>
      <c r="C151" s="38" t="s">
        <v>185</v>
      </c>
      <c r="D151" s="16"/>
      <c r="E151" s="54" t="s">
        <v>80</v>
      </c>
      <c r="F151" s="55"/>
      <c r="G151" s="95">
        <v>1</v>
      </c>
      <c r="H151" s="16"/>
      <c r="I151" s="81"/>
      <c r="J151" s="56"/>
      <c r="K151" s="56">
        <f t="shared" si="3"/>
        <v>0</v>
      </c>
    </row>
    <row r="152" spans="1:11">
      <c r="I152" s="132"/>
      <c r="J152" s="82"/>
      <c r="K152" s="57">
        <f t="shared" si="3"/>
        <v>0</v>
      </c>
    </row>
    <row r="153" spans="1:11" ht="77.25" customHeight="1">
      <c r="A153" s="64" t="s">
        <v>143</v>
      </c>
      <c r="B153" s="11"/>
      <c r="C153" s="46" t="s">
        <v>113</v>
      </c>
      <c r="D153" s="16"/>
      <c r="E153" s="54" t="s">
        <v>80</v>
      </c>
      <c r="F153" s="55"/>
      <c r="G153" s="95">
        <v>1</v>
      </c>
      <c r="H153" s="16"/>
      <c r="I153" s="81"/>
      <c r="J153" s="56"/>
      <c r="K153" s="56">
        <f t="shared" si="3"/>
        <v>0</v>
      </c>
    </row>
    <row r="154" spans="1:11">
      <c r="I154" s="132"/>
      <c r="J154" s="82"/>
      <c r="K154" s="59">
        <f t="shared" si="3"/>
        <v>0</v>
      </c>
    </row>
    <row r="155" spans="1:11" ht="82.5" customHeight="1">
      <c r="A155" s="64" t="s">
        <v>146</v>
      </c>
      <c r="B155" s="11"/>
      <c r="C155" s="47" t="s">
        <v>114</v>
      </c>
      <c r="D155" s="16"/>
      <c r="E155" s="54" t="s">
        <v>80</v>
      </c>
      <c r="F155" s="55"/>
      <c r="G155" s="95">
        <v>1</v>
      </c>
      <c r="H155" s="16"/>
      <c r="I155" s="81"/>
      <c r="J155" s="56"/>
      <c r="K155" s="56">
        <f t="shared" si="3"/>
        <v>0</v>
      </c>
    </row>
    <row r="156" spans="1:11">
      <c r="I156" s="132"/>
      <c r="J156" s="82"/>
      <c r="K156" s="59">
        <f t="shared" si="3"/>
        <v>0</v>
      </c>
    </row>
    <row r="157" spans="1:11" ht="51.75" customHeight="1">
      <c r="A157" s="64" t="s">
        <v>173</v>
      </c>
      <c r="B157" s="11"/>
      <c r="C157" s="47" t="s">
        <v>115</v>
      </c>
      <c r="D157" s="16"/>
      <c r="E157" s="54" t="s">
        <v>80</v>
      </c>
      <c r="F157" s="55"/>
      <c r="G157" s="95">
        <v>1</v>
      </c>
      <c r="H157" s="16"/>
      <c r="I157" s="81"/>
      <c r="J157" s="56"/>
      <c r="K157" s="56">
        <f t="shared" si="3"/>
        <v>0</v>
      </c>
    </row>
    <row r="158" spans="1:11">
      <c r="I158" s="132"/>
      <c r="J158" s="82"/>
      <c r="K158" s="59">
        <f t="shared" si="3"/>
        <v>0</v>
      </c>
    </row>
    <row r="159" spans="1:11" ht="60.75" customHeight="1">
      <c r="A159" s="64" t="s">
        <v>174</v>
      </c>
      <c r="B159" s="11"/>
      <c r="C159" s="47" t="s">
        <v>130</v>
      </c>
      <c r="D159" s="16"/>
      <c r="E159" s="54" t="s">
        <v>80</v>
      </c>
      <c r="F159" s="55"/>
      <c r="G159" s="95">
        <v>1</v>
      </c>
      <c r="H159" s="16"/>
      <c r="I159" s="81"/>
      <c r="J159" s="56"/>
      <c r="K159" s="56">
        <f t="shared" si="3"/>
        <v>0</v>
      </c>
    </row>
    <row r="160" spans="1:11">
      <c r="I160" s="132"/>
      <c r="J160" s="82"/>
      <c r="K160" s="59">
        <f t="shared" si="3"/>
        <v>0</v>
      </c>
    </row>
    <row r="161" spans="1:11">
      <c r="I161" s="132"/>
      <c r="J161" s="82"/>
      <c r="K161" s="59">
        <f t="shared" si="3"/>
        <v>0</v>
      </c>
    </row>
    <row r="162" spans="1:11" ht="60.75" customHeight="1">
      <c r="A162" s="64" t="s">
        <v>176</v>
      </c>
      <c r="B162" s="11"/>
      <c r="C162" s="47" t="s">
        <v>129</v>
      </c>
      <c r="D162" s="16"/>
      <c r="E162" s="54" t="s">
        <v>80</v>
      </c>
      <c r="F162" s="55"/>
      <c r="G162" s="95">
        <v>1</v>
      </c>
      <c r="H162" s="16"/>
      <c r="I162" s="81"/>
      <c r="J162" s="56"/>
      <c r="K162" s="56">
        <f t="shared" si="3"/>
        <v>0</v>
      </c>
    </row>
    <row r="163" spans="1:11">
      <c r="I163" s="132"/>
      <c r="J163" s="82"/>
      <c r="K163" s="59">
        <f t="shared" si="3"/>
        <v>0</v>
      </c>
    </row>
    <row r="164" spans="1:11" ht="62.25" customHeight="1">
      <c r="A164" s="64" t="s">
        <v>175</v>
      </c>
      <c r="B164" s="11"/>
      <c r="C164" s="48" t="s">
        <v>131</v>
      </c>
      <c r="D164" s="16"/>
      <c r="E164" s="54" t="s">
        <v>80</v>
      </c>
      <c r="F164" s="55"/>
      <c r="G164" s="95">
        <v>1</v>
      </c>
      <c r="H164" s="16"/>
      <c r="I164" s="81"/>
      <c r="J164" s="56"/>
      <c r="K164" s="56">
        <f>I164*G164</f>
        <v>0</v>
      </c>
    </row>
    <row r="165" spans="1:11" ht="15.75" customHeight="1">
      <c r="A165" s="64"/>
      <c r="B165" s="11"/>
      <c r="C165" s="47"/>
      <c r="D165" s="16"/>
      <c r="E165" s="54"/>
      <c r="F165" s="58"/>
      <c r="G165" s="94"/>
      <c r="H165" s="13"/>
      <c r="I165" s="83"/>
      <c r="J165" s="59"/>
      <c r="K165" s="59"/>
    </row>
    <row r="166" spans="1:11" ht="120.75" customHeight="1">
      <c r="A166" s="64" t="s">
        <v>177</v>
      </c>
      <c r="B166" s="118"/>
      <c r="C166" s="119" t="s">
        <v>190</v>
      </c>
      <c r="D166" s="120"/>
      <c r="E166" s="54" t="s">
        <v>80</v>
      </c>
      <c r="F166" s="121"/>
      <c r="G166" s="122">
        <v>1</v>
      </c>
      <c r="H166" s="120"/>
      <c r="I166" s="123"/>
      <c r="J166" s="122"/>
      <c r="K166" s="134">
        <f>SUM(G166*I166)</f>
        <v>0</v>
      </c>
    </row>
    <row r="167" spans="1:11" ht="19.899999999999999" customHeight="1">
      <c r="A167" s="64"/>
      <c r="B167" s="118"/>
      <c r="C167" s="119"/>
      <c r="D167" s="124"/>
      <c r="E167" s="54"/>
      <c r="F167" s="58"/>
      <c r="G167" s="59"/>
      <c r="H167" s="124"/>
      <c r="I167" s="83"/>
      <c r="J167" s="59"/>
      <c r="K167" s="113"/>
    </row>
    <row r="168" spans="1:11" ht="32.25" customHeight="1">
      <c r="A168" s="64" t="s">
        <v>186</v>
      </c>
      <c r="B168" s="11"/>
      <c r="C168" s="48" t="s">
        <v>116</v>
      </c>
      <c r="D168" s="16"/>
      <c r="E168" s="100" t="s">
        <v>89</v>
      </c>
      <c r="F168" s="55"/>
      <c r="G168" s="95"/>
      <c r="H168" s="16"/>
      <c r="I168" s="81"/>
      <c r="J168" s="56"/>
      <c r="K168" s="85"/>
    </row>
    <row r="169" spans="1:11" ht="21" customHeight="1">
      <c r="A169" s="64"/>
      <c r="B169" s="11"/>
      <c r="C169" s="48"/>
      <c r="D169" s="13"/>
      <c r="E169" s="100"/>
      <c r="F169" s="58"/>
      <c r="G169" s="94"/>
      <c r="H169" s="13"/>
      <c r="I169" s="79"/>
      <c r="J169" s="63"/>
      <c r="K169" s="59"/>
    </row>
    <row r="170" spans="1:11">
      <c r="A170" s="160" t="s">
        <v>117</v>
      </c>
      <c r="B170" s="160"/>
      <c r="C170" s="160"/>
      <c r="D170" s="160"/>
      <c r="E170" s="160"/>
      <c r="F170" s="60"/>
      <c r="G170" s="161">
        <f>SUM(K147:K168)</f>
        <v>0</v>
      </c>
      <c r="H170" s="161"/>
      <c r="I170" s="161"/>
      <c r="J170" s="161"/>
      <c r="K170" s="161"/>
    </row>
    <row r="171" spans="1:11" ht="19.899999999999999" customHeight="1">
      <c r="A171" s="167" t="s">
        <v>178</v>
      </c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</row>
    <row r="172" spans="1:11">
      <c r="A172" s="167"/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</row>
    <row r="173" spans="1:11">
      <c r="A173" s="168" t="s">
        <v>118</v>
      </c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</row>
    <row r="174" spans="1:11">
      <c r="A174" s="61"/>
      <c r="B174" s="37"/>
      <c r="C174" s="37"/>
      <c r="D174" s="37"/>
      <c r="E174" s="61"/>
      <c r="F174" s="61"/>
      <c r="G174" s="98"/>
      <c r="H174" s="37"/>
      <c r="I174" s="77"/>
      <c r="J174" s="77"/>
      <c r="K174" s="77"/>
    </row>
    <row r="175" spans="1:11" ht="106.5" customHeight="1">
      <c r="A175" s="64" t="s">
        <v>76</v>
      </c>
      <c r="B175" s="11"/>
      <c r="C175" s="163" t="s">
        <v>119</v>
      </c>
      <c r="D175" s="163"/>
      <c r="E175" s="163"/>
      <c r="F175" s="163"/>
      <c r="G175" s="163"/>
      <c r="H175" s="163"/>
      <c r="I175" s="163"/>
      <c r="J175" s="163"/>
      <c r="K175" s="163"/>
    </row>
    <row r="176" spans="1:11" ht="12" customHeight="1">
      <c r="A176" s="64"/>
      <c r="B176" s="11"/>
      <c r="C176" s="36"/>
      <c r="D176" s="36"/>
      <c r="E176" s="62"/>
      <c r="F176" s="62"/>
      <c r="G176" s="62"/>
      <c r="H176" s="36"/>
      <c r="I176" s="62"/>
      <c r="J176" s="62"/>
      <c r="K176" s="62"/>
    </row>
    <row r="177" spans="1:11" ht="15" customHeight="1">
      <c r="A177" s="164" t="s">
        <v>24</v>
      </c>
      <c r="B177" s="73"/>
      <c r="C177" s="165" t="s">
        <v>17</v>
      </c>
      <c r="D177" s="73"/>
      <c r="E177" s="166" t="s">
        <v>31</v>
      </c>
      <c r="F177" s="111"/>
      <c r="G177" s="165" t="s">
        <v>18</v>
      </c>
      <c r="H177" s="73"/>
      <c r="I177" s="166" t="s">
        <v>32</v>
      </c>
      <c r="J177" s="73"/>
      <c r="K177" s="166" t="s">
        <v>27</v>
      </c>
    </row>
    <row r="178" spans="1:11">
      <c r="A178" s="164"/>
      <c r="B178" s="73"/>
      <c r="C178" s="165"/>
      <c r="D178" s="73"/>
      <c r="E178" s="165"/>
      <c r="F178" s="111"/>
      <c r="G178" s="165"/>
      <c r="H178" s="73"/>
      <c r="I178" s="165"/>
      <c r="J178" s="73"/>
      <c r="K178" s="165"/>
    </row>
    <row r="180" spans="1:11">
      <c r="C180" s="45" t="s">
        <v>111</v>
      </c>
    </row>
    <row r="181" spans="1:11">
      <c r="C181" s="45"/>
    </row>
    <row r="182" spans="1:11" ht="161.25" customHeight="1">
      <c r="A182" s="64" t="s">
        <v>63</v>
      </c>
      <c r="B182" s="118"/>
      <c r="C182" s="125" t="s">
        <v>187</v>
      </c>
      <c r="D182" s="120"/>
      <c r="E182" s="54" t="s">
        <v>80</v>
      </c>
      <c r="F182" s="121"/>
      <c r="G182" s="122">
        <v>1</v>
      </c>
      <c r="H182" s="120"/>
      <c r="I182" s="123"/>
      <c r="J182" s="122"/>
      <c r="K182" s="133">
        <f>SUM(G182*I182)</f>
        <v>0</v>
      </c>
    </row>
    <row r="183" spans="1:11" ht="18" customHeight="1">
      <c r="A183" s="64"/>
      <c r="B183" s="118"/>
      <c r="C183" s="125"/>
      <c r="D183" s="124"/>
      <c r="E183" s="54"/>
      <c r="F183" s="58"/>
      <c r="G183" s="59"/>
      <c r="H183" s="124"/>
      <c r="I183" s="83"/>
      <c r="J183" s="59"/>
      <c r="K183" s="113"/>
    </row>
    <row r="184" spans="1:11" ht="60">
      <c r="A184" s="64" t="s">
        <v>62</v>
      </c>
      <c r="B184" s="11"/>
      <c r="C184" s="49" t="s">
        <v>189</v>
      </c>
      <c r="D184" s="16"/>
      <c r="E184" s="54" t="s">
        <v>80</v>
      </c>
      <c r="F184" s="55"/>
      <c r="G184" s="95">
        <v>1</v>
      </c>
      <c r="H184" s="16"/>
      <c r="I184" s="81"/>
      <c r="J184" s="56"/>
      <c r="K184" s="56">
        <f>G184*I184</f>
        <v>0</v>
      </c>
    </row>
    <row r="185" spans="1:11" ht="19.899999999999999" customHeight="1">
      <c r="I185" s="132"/>
      <c r="J185" s="82"/>
      <c r="K185" s="82"/>
    </row>
    <row r="186" spans="1:11" ht="136.5" customHeight="1">
      <c r="A186" s="66" t="s">
        <v>67</v>
      </c>
      <c r="B186" s="11"/>
      <c r="C186" s="49" t="s">
        <v>150</v>
      </c>
      <c r="D186" s="16"/>
      <c r="E186" s="54" t="s">
        <v>80</v>
      </c>
      <c r="F186" s="55"/>
      <c r="G186" s="95">
        <v>1</v>
      </c>
      <c r="H186" s="16"/>
      <c r="I186" s="81"/>
      <c r="J186" s="56"/>
      <c r="K186" s="56">
        <f t="shared" ref="K186:K194" si="4">G186*I186</f>
        <v>0</v>
      </c>
    </row>
    <row r="187" spans="1:11" ht="18" customHeight="1">
      <c r="A187" s="66"/>
      <c r="B187" s="11"/>
      <c r="C187" s="49"/>
      <c r="D187" s="16"/>
      <c r="E187" s="54"/>
      <c r="F187" s="55"/>
      <c r="G187" s="93"/>
      <c r="H187" s="14"/>
      <c r="I187" s="117"/>
      <c r="J187" s="57"/>
      <c r="K187" s="57"/>
    </row>
    <row r="188" spans="1:11" ht="86.45" customHeight="1">
      <c r="A188" s="66" t="s">
        <v>78</v>
      </c>
      <c r="B188" s="11"/>
      <c r="C188" s="50" t="s">
        <v>152</v>
      </c>
      <c r="D188" s="16"/>
      <c r="E188" s="54" t="s">
        <v>80</v>
      </c>
      <c r="F188" s="55"/>
      <c r="G188" s="95">
        <v>4</v>
      </c>
      <c r="H188" s="16"/>
      <c r="I188" s="81"/>
      <c r="J188" s="56"/>
      <c r="K188" s="56">
        <f t="shared" si="4"/>
        <v>0</v>
      </c>
    </row>
    <row r="189" spans="1:11">
      <c r="I189" s="132"/>
      <c r="J189" s="82"/>
      <c r="K189" s="82"/>
    </row>
    <row r="190" spans="1:11">
      <c r="I190" s="132"/>
      <c r="J190" s="82"/>
      <c r="K190" s="82"/>
    </row>
    <row r="191" spans="1:11" ht="36.75" customHeight="1">
      <c r="A191" s="64" t="s">
        <v>108</v>
      </c>
      <c r="B191" s="11"/>
      <c r="C191" s="68" t="s">
        <v>151</v>
      </c>
      <c r="D191" s="16"/>
      <c r="E191" s="54" t="s">
        <v>83</v>
      </c>
      <c r="F191" s="55"/>
      <c r="G191" s="95">
        <v>1</v>
      </c>
      <c r="H191" s="16"/>
      <c r="I191" s="81"/>
      <c r="J191" s="56"/>
      <c r="K191" s="56">
        <f>SUM(G191*I191)</f>
        <v>0</v>
      </c>
    </row>
    <row r="192" spans="1:11">
      <c r="I192" s="132"/>
      <c r="J192" s="82"/>
      <c r="K192" s="82"/>
    </row>
    <row r="193" spans="1:11">
      <c r="I193" s="132"/>
      <c r="J193" s="82"/>
      <c r="K193" s="82"/>
    </row>
    <row r="194" spans="1:11" ht="36.75" customHeight="1">
      <c r="A194" s="64" t="s">
        <v>188</v>
      </c>
      <c r="B194" s="11"/>
      <c r="C194" s="68" t="s">
        <v>132</v>
      </c>
      <c r="D194" s="16"/>
      <c r="E194" s="54" t="s">
        <v>83</v>
      </c>
      <c r="F194" s="55"/>
      <c r="G194" s="95">
        <v>1</v>
      </c>
      <c r="H194" s="16"/>
      <c r="I194" s="81"/>
      <c r="J194" s="56"/>
      <c r="K194" s="56">
        <f>SUM(G194*I194)</f>
        <v>0</v>
      </c>
    </row>
    <row r="197" spans="1:11">
      <c r="A197" s="160" t="s">
        <v>120</v>
      </c>
      <c r="B197" s="160"/>
      <c r="C197" s="160"/>
      <c r="D197" s="160"/>
      <c r="E197" s="160"/>
      <c r="F197" s="60"/>
      <c r="G197" s="161">
        <f>SUM(K182:K194)</f>
        <v>0</v>
      </c>
      <c r="H197" s="161"/>
      <c r="I197" s="161"/>
      <c r="J197" s="161"/>
      <c r="K197" s="161"/>
    </row>
    <row r="198" spans="1:11">
      <c r="K198" s="82"/>
    </row>
    <row r="200" spans="1:11" ht="19.899999999999999" customHeight="1">
      <c r="A200" s="162" t="s">
        <v>34</v>
      </c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</row>
    <row r="201" spans="1:11">
      <c r="A201" s="162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</row>
    <row r="204" spans="1:11" ht="19.5" customHeight="1">
      <c r="A204" s="71" t="s">
        <v>19</v>
      </c>
      <c r="B204" s="11"/>
      <c r="C204" s="70" t="s">
        <v>121</v>
      </c>
      <c r="D204" s="16"/>
      <c r="E204" s="69"/>
      <c r="F204" s="158">
        <f>G19</f>
        <v>0</v>
      </c>
      <c r="G204" s="159"/>
      <c r="H204" s="159"/>
      <c r="I204" s="159"/>
      <c r="J204" s="159"/>
      <c r="K204" s="159"/>
    </row>
    <row r="206" spans="1:11" ht="19.5" customHeight="1">
      <c r="A206" s="71" t="s">
        <v>69</v>
      </c>
      <c r="B206" s="11"/>
      <c r="C206" s="70" t="s">
        <v>28</v>
      </c>
      <c r="D206" s="16"/>
      <c r="E206" s="69"/>
      <c r="F206" s="158">
        <f>G44</f>
        <v>0</v>
      </c>
      <c r="G206" s="159"/>
      <c r="H206" s="159"/>
      <c r="I206" s="159"/>
      <c r="J206" s="159"/>
      <c r="K206" s="159"/>
    </row>
    <row r="208" spans="1:11" ht="19.5" customHeight="1">
      <c r="A208" s="71" t="s">
        <v>71</v>
      </c>
      <c r="B208" s="11"/>
      <c r="C208" s="70" t="s">
        <v>30</v>
      </c>
      <c r="D208" s="16"/>
      <c r="E208" s="69"/>
      <c r="F208" s="158">
        <f>G63</f>
        <v>0</v>
      </c>
      <c r="G208" s="159"/>
      <c r="H208" s="159"/>
      <c r="I208" s="159"/>
      <c r="J208" s="159"/>
      <c r="K208" s="159"/>
    </row>
    <row r="210" spans="1:11" ht="19.5" customHeight="1">
      <c r="A210" s="71" t="s">
        <v>72</v>
      </c>
      <c r="B210" s="11"/>
      <c r="C210" s="70" t="s">
        <v>122</v>
      </c>
      <c r="D210" s="16"/>
      <c r="E210" s="69"/>
      <c r="F210" s="158">
        <f>G83</f>
        <v>0</v>
      </c>
      <c r="G210" s="159"/>
      <c r="H210" s="159"/>
      <c r="I210" s="159"/>
      <c r="J210" s="159"/>
      <c r="K210" s="159"/>
    </row>
    <row r="212" spans="1:11" ht="19.5" customHeight="1">
      <c r="A212" s="71" t="s">
        <v>73</v>
      </c>
      <c r="B212" s="11"/>
      <c r="C212" s="70" t="s">
        <v>33</v>
      </c>
      <c r="D212" s="16"/>
      <c r="E212" s="69"/>
      <c r="F212" s="158">
        <f>G102</f>
        <v>0</v>
      </c>
      <c r="G212" s="159"/>
      <c r="H212" s="159"/>
      <c r="I212" s="159"/>
      <c r="J212" s="159"/>
      <c r="K212" s="159"/>
    </row>
    <row r="214" spans="1:11" ht="19.5" customHeight="1">
      <c r="A214" s="71" t="s">
        <v>74</v>
      </c>
      <c r="B214" s="11"/>
      <c r="C214" s="70" t="s">
        <v>123</v>
      </c>
      <c r="D214" s="16"/>
      <c r="E214" s="69"/>
      <c r="F214" s="158">
        <f>G133</f>
        <v>0</v>
      </c>
      <c r="G214" s="159"/>
      <c r="H214" s="159"/>
      <c r="I214" s="159"/>
      <c r="J214" s="159"/>
      <c r="K214" s="159"/>
    </row>
    <row r="216" spans="1:11" ht="24.75" customHeight="1">
      <c r="A216" s="71" t="s">
        <v>75</v>
      </c>
      <c r="B216" s="11"/>
      <c r="C216" s="74" t="s">
        <v>124</v>
      </c>
      <c r="D216" s="16"/>
      <c r="E216" s="69"/>
      <c r="F216" s="158">
        <f>G170</f>
        <v>0</v>
      </c>
      <c r="G216" s="159"/>
      <c r="H216" s="159"/>
      <c r="I216" s="159"/>
      <c r="J216" s="159"/>
      <c r="K216" s="159"/>
    </row>
    <row r="218" spans="1:11" ht="19.5" customHeight="1">
      <c r="A218" s="71" t="s">
        <v>76</v>
      </c>
      <c r="B218" s="11"/>
      <c r="C218" s="70" t="s">
        <v>125</v>
      </c>
      <c r="D218" s="16"/>
      <c r="E218" s="69"/>
      <c r="F218" s="158">
        <f>G197</f>
        <v>0</v>
      </c>
      <c r="G218" s="159"/>
      <c r="H218" s="159"/>
      <c r="I218" s="159"/>
      <c r="J218" s="159"/>
      <c r="K218" s="159"/>
    </row>
    <row r="219" spans="1:11" ht="19.5" customHeight="1">
      <c r="A219" s="71"/>
      <c r="B219" s="11"/>
      <c r="C219" s="70"/>
      <c r="D219" s="13"/>
      <c r="E219" s="69"/>
      <c r="F219" s="105"/>
      <c r="G219" s="106"/>
      <c r="H219" s="107"/>
      <c r="I219" s="107"/>
      <c r="J219" s="107"/>
      <c r="K219" s="107"/>
    </row>
    <row r="220" spans="1:11" ht="19.5" customHeight="1">
      <c r="A220" s="71"/>
      <c r="B220" s="11"/>
      <c r="C220" s="70"/>
      <c r="D220" s="13"/>
      <c r="E220" s="69"/>
      <c r="F220" s="108"/>
      <c r="G220" s="109"/>
      <c r="H220" s="110"/>
      <c r="I220" s="110"/>
      <c r="J220" s="110"/>
      <c r="K220" s="110"/>
    </row>
    <row r="221" spans="1:11" ht="19.5" customHeight="1">
      <c r="A221" s="71"/>
      <c r="B221" s="11"/>
      <c r="C221" s="70"/>
      <c r="D221" s="13"/>
      <c r="E221" s="69"/>
      <c r="F221" s="102"/>
      <c r="G221" s="99"/>
      <c r="H221" s="103"/>
      <c r="I221" s="103"/>
      <c r="J221" s="103"/>
      <c r="K221" s="103"/>
    </row>
    <row r="222" spans="1:11" ht="15.75">
      <c r="C222" s="76" t="s">
        <v>127</v>
      </c>
      <c r="F222" s="154">
        <f>F204+F206+F208+F210+F212+F214+F216+F218</f>
        <v>0</v>
      </c>
      <c r="G222" s="155"/>
      <c r="H222" s="155"/>
      <c r="I222" s="155"/>
      <c r="J222" s="155"/>
      <c r="K222" s="155"/>
    </row>
    <row r="223" spans="1:11" ht="15.75">
      <c r="C223" s="75"/>
      <c r="G223" s="153"/>
      <c r="H223" s="153"/>
      <c r="I223" s="153"/>
      <c r="J223" s="153"/>
      <c r="K223" s="153"/>
    </row>
    <row r="224" spans="1:11" ht="15.75">
      <c r="C224" s="76" t="s">
        <v>126</v>
      </c>
      <c r="F224" s="156">
        <f>F222*1.25</f>
        <v>0</v>
      </c>
      <c r="G224" s="157"/>
      <c r="H224" s="157"/>
      <c r="I224" s="157"/>
      <c r="J224" s="157"/>
      <c r="K224" s="157"/>
    </row>
    <row r="225" spans="3:3">
      <c r="C225" s="45"/>
    </row>
  </sheetData>
  <sheetProtection password="CE28" sheet="1" objects="1" scenarios="1" selectLockedCells="1"/>
  <mergeCells count="100">
    <mergeCell ref="A1:K2"/>
    <mergeCell ref="A3:K3"/>
    <mergeCell ref="C4:K4"/>
    <mergeCell ref="A6:A7"/>
    <mergeCell ref="C6:C7"/>
    <mergeCell ref="E6:E7"/>
    <mergeCell ref="G6:G7"/>
    <mergeCell ref="I6:I7"/>
    <mergeCell ref="K6:K7"/>
    <mergeCell ref="A19:E19"/>
    <mergeCell ref="G19:K19"/>
    <mergeCell ref="A24:K25"/>
    <mergeCell ref="A26:K26"/>
    <mergeCell ref="C28:K28"/>
    <mergeCell ref="K30:K31"/>
    <mergeCell ref="A44:E44"/>
    <mergeCell ref="G44:K44"/>
    <mergeCell ref="A30:A31"/>
    <mergeCell ref="C30:C31"/>
    <mergeCell ref="E30:E31"/>
    <mergeCell ref="G30:G31"/>
    <mergeCell ref="I30:I31"/>
    <mergeCell ref="A68:K69"/>
    <mergeCell ref="A52:K53"/>
    <mergeCell ref="A54:K54"/>
    <mergeCell ref="C56:K56"/>
    <mergeCell ref="A58:A59"/>
    <mergeCell ref="C58:C59"/>
    <mergeCell ref="E58:E59"/>
    <mergeCell ref="G58:G59"/>
    <mergeCell ref="I58:I59"/>
    <mergeCell ref="K58:K59"/>
    <mergeCell ref="A63:E63"/>
    <mergeCell ref="G63:K63"/>
    <mergeCell ref="A83:E83"/>
    <mergeCell ref="G83:K83"/>
    <mergeCell ref="A86:K87"/>
    <mergeCell ref="A70:K70"/>
    <mergeCell ref="C72:K72"/>
    <mergeCell ref="A74:A75"/>
    <mergeCell ref="C74:C75"/>
    <mergeCell ref="E74:E75"/>
    <mergeCell ref="G74:G75"/>
    <mergeCell ref="I74:I75"/>
    <mergeCell ref="K74:K75"/>
    <mergeCell ref="A107:K108"/>
    <mergeCell ref="A109:K109"/>
    <mergeCell ref="A102:E102"/>
    <mergeCell ref="G102:K102"/>
    <mergeCell ref="A88:K88"/>
    <mergeCell ref="C90:K90"/>
    <mergeCell ref="A92:A93"/>
    <mergeCell ref="C92:C93"/>
    <mergeCell ref="E92:E93"/>
    <mergeCell ref="G92:G93"/>
    <mergeCell ref="I92:I93"/>
    <mergeCell ref="K92:K93"/>
    <mergeCell ref="C111:K111"/>
    <mergeCell ref="A113:A114"/>
    <mergeCell ref="C113:C114"/>
    <mergeCell ref="E113:E114"/>
    <mergeCell ref="G113:G114"/>
    <mergeCell ref="I113:I114"/>
    <mergeCell ref="K113:K114"/>
    <mergeCell ref="A133:E133"/>
    <mergeCell ref="G133:K133"/>
    <mergeCell ref="A135:K136"/>
    <mergeCell ref="A137:K137"/>
    <mergeCell ref="C139:K139"/>
    <mergeCell ref="K141:K142"/>
    <mergeCell ref="A170:E170"/>
    <mergeCell ref="G170:K170"/>
    <mergeCell ref="A171:K172"/>
    <mergeCell ref="A173:K173"/>
    <mergeCell ref="A141:A142"/>
    <mergeCell ref="C141:C142"/>
    <mergeCell ref="E141:E142"/>
    <mergeCell ref="G141:G142"/>
    <mergeCell ref="I141:I142"/>
    <mergeCell ref="C175:K175"/>
    <mergeCell ref="A177:A178"/>
    <mergeCell ref="C177:C178"/>
    <mergeCell ref="E177:E178"/>
    <mergeCell ref="G177:G178"/>
    <mergeCell ref="I177:I178"/>
    <mergeCell ref="K177:K178"/>
    <mergeCell ref="F208:K208"/>
    <mergeCell ref="F210:K210"/>
    <mergeCell ref="F212:K212"/>
    <mergeCell ref="A197:E197"/>
    <mergeCell ref="G197:K197"/>
    <mergeCell ref="A200:K201"/>
    <mergeCell ref="F204:K204"/>
    <mergeCell ref="F206:K206"/>
    <mergeCell ref="G223:K223"/>
    <mergeCell ref="F222:K222"/>
    <mergeCell ref="F224:K224"/>
    <mergeCell ref="F214:K214"/>
    <mergeCell ref="F216:K216"/>
    <mergeCell ref="F218:K218"/>
  </mergeCells>
  <pageMargins left="0.70866141732283472" right="0.70866141732283472" top="1.299212598425197" bottom="0.55118110236220474" header="0.31496062992125984" footer="0.31496062992125984"/>
  <pageSetup paperSize="9" scale="83" orientation="portrait" verticalDpi="300" r:id="rId1"/>
  <headerFooter>
    <oddHeader xml:space="preserve">&amp;L&amp;"Times New Roman,Uobičajeno"&amp;9Lokacija: Trogir
Put Gradine 90, 2. kat&amp;C&amp;"Times New Roman,Uobičajeno"&amp;9TROŠKOVNIK
Sanacija stana&amp;R&amp;"Times New Roman,Uobičajeno"&amp;9Površina stana: 41,27 m² </oddHeader>
    <oddFooter>&amp;C&amp;8Stranica &amp;P od &amp;N</oddFooter>
  </headerFooter>
  <rowBreaks count="11" manualBreakCount="11">
    <brk id="21" max="10" man="1"/>
    <brk id="50" max="16383" man="1"/>
    <brk id="66" max="16383" man="1"/>
    <brk id="84" max="16383" man="1"/>
    <brk id="106" max="16383" man="1"/>
    <brk id="121" max="10" man="1"/>
    <brk id="134" max="16383" man="1"/>
    <brk id="156" max="10" man="1"/>
    <brk id="169" max="10" man="1"/>
    <brk id="198" max="16383" man="1"/>
    <brk id="2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Naslovna</vt:lpstr>
      <vt:lpstr>Uvjeti</vt:lpstr>
      <vt:lpstr>troškovnik</vt:lpstr>
      <vt:lpstr>troškovnik!Podrucje_ispisa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Saša Dolenac</cp:lastModifiedBy>
  <cp:lastPrinted>2018-06-19T10:31:12Z</cp:lastPrinted>
  <dcterms:created xsi:type="dcterms:W3CDTF">2014-12-31T09:41:39Z</dcterms:created>
  <dcterms:modified xsi:type="dcterms:W3CDTF">2018-09-10T07:04:48Z</dcterms:modified>
</cp:coreProperties>
</file>